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داشبورد" sheetId="1" state="visible" r:id="rId3"/>
    <sheet name="ورودی عملکرد" sheetId="2" state="visible" r:id="rId4"/>
    <sheet name="تنظیمات" sheetId="3" state="visible" r:id="rId5"/>
    <sheet name="راهنما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<sst xmlns="http://schemas.openxmlformats.org/spreadsheetml/2006/main" count="83" uniqueCount="72">
  <si>
    <t xml:space="preserve">داشبورد ارزیابی عملکرد کارشناسان فروش</t>
  </si>
  <si>
    <t xml:space="preserve">دوره ارزیابی</t>
  </si>
  <si>
    <t xml:space="preserve">1405-01</t>
  </si>
  <si>
    <t xml:space="preserve">فروش کل</t>
  </si>
  <si>
    <t xml:space="preserve">سود ناخالص</t>
  </si>
  <si>
    <t xml:space="preserve">حاشیه سود</t>
  </si>
  <si>
    <t xml:space="preserve">نرخ تبدیل</t>
  </si>
  <si>
    <t xml:space="preserve">میانگین امتیاز</t>
  </si>
  <si>
    <t xml:space="preserve">تعداد کارشناس</t>
  </si>
  <si>
    <t xml:space="preserve">ردیف</t>
  </si>
  <si>
    <t xml:space="preserve">کارشناس</t>
  </si>
  <si>
    <t xml:space="preserve">فروش</t>
  </si>
  <si>
    <t xml:space="preserve">سود</t>
  </si>
  <si>
    <t xml:space="preserve">تبدیل</t>
  </si>
  <si>
    <t xml:space="preserve">امتیاز</t>
  </si>
  <si>
    <t xml:space="preserve">اقدام مدیریتی</t>
  </si>
  <si>
    <t xml:space="preserve">دوره</t>
  </si>
  <si>
    <t xml:space="preserve">تارگت فروش</t>
  </si>
  <si>
    <t xml:space="preserve">فروش خالص</t>
  </si>
  <si>
    <t xml:space="preserve">بهای تمام‌شده</t>
  </si>
  <si>
    <r>
      <rPr>
        <b val="true"/>
        <sz val="11"/>
        <color rgb="FFFFFFFF"/>
        <rFont val="Calibri"/>
        <family val="0"/>
        <charset val="1"/>
      </rPr>
      <t xml:space="preserve">Lead </t>
    </r>
    <r>
      <rPr>
        <b val="true"/>
        <sz val="11"/>
        <color rgb="FFFFFFFF"/>
        <rFont val="Arial"/>
        <family val="2"/>
        <charset val="1"/>
      </rPr>
      <t xml:space="preserve">واجد شرایط</t>
    </r>
  </si>
  <si>
    <t xml:space="preserve">مشتری جدید</t>
  </si>
  <si>
    <r>
      <rPr>
        <b val="true"/>
        <sz val="11"/>
        <color rgb="FFFFFFFF"/>
        <rFont val="Calibri"/>
        <family val="0"/>
        <charset val="1"/>
      </rPr>
      <t xml:space="preserve">CRM / </t>
    </r>
    <r>
      <rPr>
        <b val="true"/>
        <sz val="11"/>
        <color rgb="FFFFFFFF"/>
        <rFont val="Arial"/>
        <family val="2"/>
        <charset val="1"/>
      </rPr>
      <t xml:space="preserve">پیگیری</t>
    </r>
  </si>
  <si>
    <t xml:space="preserve">مذاکره</t>
  </si>
  <si>
    <t xml:space="preserve">دانش محصول / همکاری</t>
  </si>
  <si>
    <t xml:space="preserve">یادداشت مدیر</t>
  </si>
  <si>
    <t xml:space="preserve">تحقق تارگت</t>
  </si>
  <si>
    <t xml:space="preserve">امتیاز نهایی</t>
  </si>
  <si>
    <t xml:space="preserve">سطح عملکرد</t>
  </si>
  <si>
    <t xml:space="preserve">علی رضایی (نمونه)</t>
  </si>
  <si>
    <t xml:space="preserve">ردیف نمونه؛ قابل حذف</t>
  </si>
  <si>
    <t xml:space="preserve">تنظیمات ارزیابی</t>
  </si>
  <si>
    <t xml:space="preserve">شاخص</t>
  </si>
  <si>
    <t xml:space="preserve">وزن / هدف</t>
  </si>
  <si>
    <t xml:space="preserve">لیست کارشناسان (روستر ثابت)</t>
  </si>
  <si>
    <t xml:space="preserve">دوره‌های ارزیابی</t>
  </si>
  <si>
    <t xml:space="preserve">تحقق تارگت فروش</t>
  </si>
  <si>
    <t xml:space="preserve">1405-02</t>
  </si>
  <si>
    <t xml:space="preserve">1405-03</t>
  </si>
  <si>
    <t xml:space="preserve">1405-04</t>
  </si>
  <si>
    <r>
      <rPr>
        <sz val="11"/>
        <rFont val="Calibri"/>
        <family val="0"/>
        <charset val="1"/>
      </rPr>
      <t xml:space="preserve">CRM </t>
    </r>
    <r>
      <rPr>
        <sz val="11"/>
        <rFont val="Arial"/>
        <family val="2"/>
        <charset val="1"/>
      </rPr>
      <t xml:space="preserve">و پیگیری</t>
    </r>
  </si>
  <si>
    <t xml:space="preserve">1405-05</t>
  </si>
  <si>
    <t xml:space="preserve">مذاکره و فروش</t>
  </si>
  <si>
    <t xml:space="preserve">1405-06</t>
  </si>
  <si>
    <t xml:space="preserve">دانش محصول و همکاری</t>
  </si>
  <si>
    <t xml:space="preserve">1405-07</t>
  </si>
  <si>
    <t xml:space="preserve">1405-08</t>
  </si>
  <si>
    <t xml:space="preserve">هدف حاشیه سود</t>
  </si>
  <si>
    <t xml:space="preserve">1405-09</t>
  </si>
  <si>
    <t xml:space="preserve">هدف نرخ تبدیل</t>
  </si>
  <si>
    <t xml:space="preserve">1405-10</t>
  </si>
  <si>
    <t xml:space="preserve">هدف مشتری جدید</t>
  </si>
  <si>
    <t xml:space="preserve">1405-11</t>
  </si>
  <si>
    <t xml:space="preserve">1405-12</t>
  </si>
  <si>
    <t xml:space="preserve">راهنمای سریع</t>
  </si>
  <si>
    <t xml:space="preserve">توضیح</t>
  </si>
  <si>
    <t xml:space="preserve">1</t>
  </si>
  <si>
    <t xml:space="preserve">فقط شیت «ورودی عملکرد» را تکمیل کنید.</t>
  </si>
  <si>
    <t xml:space="preserve">2</t>
  </si>
  <si>
    <t xml:space="preserve">سلول‌های زرد کم‌رنگ، ورودی مدیر هستند؛ ستون‌های خاکستری خودکار محاسبه می‌شوند.</t>
  </si>
  <si>
    <t xml:space="preserve">3</t>
  </si>
  <si>
    <t xml:space="preserve">برای جلوگیری از شلوغی، فقط 25 ردیف آماده ورود رنگ شده؛ ردیف‌های بعدی سفید هستند.</t>
  </si>
  <si>
    <t xml:space="preserve">4</t>
  </si>
  <si>
    <r>
      <rPr>
        <sz val="11"/>
        <rFont val="Calibri"/>
        <family val="0"/>
        <charset val="1"/>
      </rPr>
      <t xml:space="preserve">CRM</t>
    </r>
    <r>
      <rPr>
        <sz val="11"/>
        <rFont val="Arial"/>
        <family val="2"/>
        <charset val="1"/>
      </rPr>
      <t xml:space="preserve">، مذاکره و دانش محصول را از </t>
    </r>
    <r>
      <rPr>
        <sz val="11"/>
        <rFont val="Calibri"/>
        <family val="0"/>
        <charset val="1"/>
      </rPr>
      <t xml:space="preserve">1 </t>
    </r>
    <r>
      <rPr>
        <sz val="11"/>
        <rFont val="Arial"/>
        <family val="2"/>
        <charset val="1"/>
      </rPr>
      <t xml:space="preserve">تا </t>
    </r>
    <r>
      <rPr>
        <sz val="11"/>
        <rFont val="Calibri"/>
        <family val="0"/>
        <charset val="1"/>
      </rPr>
      <t xml:space="preserve">5 </t>
    </r>
    <r>
      <rPr>
        <sz val="11"/>
        <rFont val="Arial"/>
        <family val="2"/>
        <charset val="1"/>
      </rPr>
      <t xml:space="preserve">نمره دهید</t>
    </r>
    <r>
      <rPr>
        <sz val="11"/>
        <rFont val="Calibri"/>
        <family val="0"/>
        <charset val="1"/>
      </rPr>
      <t xml:space="preserve">.</t>
    </r>
  </si>
  <si>
    <t xml:space="preserve">5</t>
  </si>
  <si>
    <r>
      <rPr>
        <sz val="11"/>
        <rFont val="Calibri"/>
        <family val="0"/>
        <charset val="1"/>
      </rPr>
      <t xml:space="preserve">Lead </t>
    </r>
    <r>
      <rPr>
        <sz val="11"/>
        <rFont val="Arial"/>
        <family val="2"/>
        <charset val="1"/>
      </rPr>
      <t xml:space="preserve">واجد شرایط یعنی سرنخی که واقعاً امکان خرید داشته است</t>
    </r>
    <r>
      <rPr>
        <sz val="11"/>
        <rFont val="Calibri"/>
        <family val="0"/>
        <charset val="1"/>
      </rPr>
      <t xml:space="preserve">.</t>
    </r>
  </si>
  <si>
    <t xml:space="preserve">6</t>
  </si>
  <si>
    <t xml:space="preserve">داشبورد با تغییر دوره ارزیابی، جمع‌بندی همان دوره را نشان می‌دهد.</t>
  </si>
  <si>
    <t xml:space="preserve">7</t>
  </si>
  <si>
    <t xml:space="preserve">نمودارها Native Excel هستند و از جدول داشبورد تغذیه می‌شوند.</t>
  </si>
  <si>
    <t xml:space="preserve">8</t>
  </si>
  <si>
    <t xml:space="preserve">وزن‌ها و اهداف مرجع در شیت «تنظیمات» قابل تغییرند.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</si>
</sst>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%"/>
    <numFmt numFmtId="167" formatCode="0.0"/>
    <numFmt numFmtId="168" formatCode="General"/>
    <numFmt numFmtId="169" formatCode="0%"/>
  </numFmts>
  <fonts count="1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7"/>
      <color rgb="FFFFFFFF"/>
      <name val="FreeSans"/>
      <family val="2"/>
      <charset val="1"/>
    </font>
    <font>
      <b val="true"/>
      <sz val="11"/>
      <name val="FreeSans"/>
      <family val="2"/>
      <charset val="1"/>
    </font>
    <font>
      <b val="true"/>
      <sz val="11"/>
      <name val="Calibri"/>
      <family val="0"/>
      <charset val="1"/>
    </font>
    <font>
      <b val="true"/>
      <sz val="11"/>
      <color rgb="FFFFFFFF"/>
      <name val="FreeSans"/>
      <family val="2"/>
      <charset val="1"/>
    </font>
    <font>
      <b val="true"/>
      <sz val="12"/>
      <name val="Calibri"/>
      <family val="0"/>
      <charset val="1"/>
    </font>
    <font>
      <b val="true"/>
      <sz val="14"/>
      <color rgb="FF1F4E78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Calibri"/>
      <family val="0"/>
      <charset val="1"/>
    </font>
    <font>
      <b val="true"/>
      <sz val="11"/>
      <color rgb="FFFFFFFF"/>
      <name val="Arial"/>
      <family val="2"/>
      <charset val="1"/>
    </font>
    <font>
      <sz val="11"/>
      <name val="FreeSans"/>
      <family val="2"/>
      <charset val="1"/>
    </font>
    <font>
      <b val="true"/>
      <sz val="14"/>
      <color rgb="FFFFFFFF"/>
      <name val="FreeSans"/>
      <family val="2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1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DCE6F1"/>
        <bgColor rgb="FFD9D9D9"/>
      </patternFill>
    </fill>
    <fill>
      <patternFill patternType="solid">
        <fgColor rgb="FFFFF2CC"/>
        <bgColor rgb="FFF2F2F2"/>
      </patternFill>
    </fill>
    <fill>
      <patternFill patternType="solid">
        <fgColor rgb="FF1F7A8C"/>
        <bgColor rgb="FF156082"/>
      </patternFill>
    </fill>
    <fill>
      <patternFill patternType="solid">
        <fgColor rgb="FFEAF4F4"/>
        <bgColor rgb="FFF2F2F2"/>
      </patternFill>
    </fill>
    <fill>
      <patternFill patternType="solid">
        <fgColor rgb="FFF2F2F2"/>
        <bgColor rgb="FFEAF4F4"/>
      </patternFill>
    </fill>
    <fill>
      <patternFill patternType="solid">
        <fgColor rgb="FFFFFFFF"/>
        <bgColor rgb="FFF2F2F2"/>
      </patternFill>
    </fill>
    <fill>
      <patternFill patternType="solid">
        <fgColor rgb="FF1F4E78"/>
        <bgColor rgb="FF15608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9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9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4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4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8C"/>
      <rgbColor rgb="FFBFBFBF"/>
      <rgbColor rgb="FF8B8B8B"/>
      <rgbColor rgb="FF9999FF"/>
      <rgbColor rgb="FF993366"/>
      <rgbColor rgb="FFFFF2CC"/>
      <rgbColor rgb="FFEAF4F4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156082"/>
      <rgbColor rgb="FF0000FF"/>
      <rgbColor rgb="FF00CCFF"/>
      <rgbColor rgb="FFDCE6F1"/>
      <rgbColor rgb="FFF2F2F2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E97132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400" spc="-1" strike="noStrike">
                <a:solidFill>
                  <a:srgbClr val="1f4e78"/>
                </a:solidFill>
                <a:latin typeface="Arial"/>
                <a:ea typeface="Calibri"/>
              </a:defRPr>
            </a:pPr>
            <a:r>
              <a:rPr b="1" sz="1400" spc="-1" strike="noStrike">
                <a:solidFill>
                  <a:srgbClr val="1f4e78"/>
                </a:solidFill>
                <a:latin typeface="Arial"/>
                <a:ea typeface="Calibri"/>
              </a:rPr>
              <a:t>امتیاز نهایی هر کارشناس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"امتیاز"</c:f>
              <c:strCache>
                <c:ptCount val="1"/>
                <c:pt idx="0">
                  <c:v>امتیاز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داشبورد!$B$10:$B$17</c:f>
              <c:strCache>
                <c:ptCount val="8"/>
                <c:pt idx="0">
                  <c:v>علی رضایی (نمونه)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داشبورد!$G$10:$G$17</c:f>
              <c:numCache>
                <c:formatCode>0.0</c:formatCode>
                <c:ptCount val="8"/>
                <c:pt idx="0">
                  <c:v>87.4</c:v>
                </c:pt>
              </c:numCache>
            </c:numRef>
          </c:val>
        </c:ser>
        <c:gapWidth val="150"/>
        <c:overlap val="0"/>
        <c:axId val="11494543"/>
        <c:axId val="56819780"/>
      </c:barChart>
      <c:catAx>
        <c:axId val="11494543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56819780"/>
        <c:crosses val="autoZero"/>
        <c:auto val="1"/>
        <c:lblAlgn val="ctr"/>
        <c:lblOffset val="100"/>
        <c:noMultiLvlLbl val="0"/>
      </c:catAx>
      <c:valAx>
        <c:axId val="56819780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1149454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400" spc="-1" strike="noStrike">
                <a:solidFill>
                  <a:srgbClr val="1f4e78"/>
                </a:solidFill>
                <a:latin typeface="Arial"/>
                <a:ea typeface="Calibri"/>
              </a:defRPr>
            </a:pPr>
            <a:r>
              <a:rPr b="1" sz="1400" spc="-1" strike="noStrike">
                <a:solidFill>
                  <a:srgbClr val="1f4e78"/>
                </a:solidFill>
                <a:latin typeface="Arial"/>
                <a:ea typeface="Calibri"/>
              </a:rPr>
              <a:t>فروش و حاشیه سود هر کارشناس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"فروش"</c:f>
              <c:strCache>
                <c:ptCount val="1"/>
                <c:pt idx="0">
                  <c:v>فروش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داشبورد!$B$10:$B$17</c:f>
              <c:strCache>
                <c:ptCount val="8"/>
                <c:pt idx="0">
                  <c:v>علی رضایی (نمونه)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داشبورد!$C$10:$C$17</c:f>
              <c:numCache>
                <c:formatCode>#,##0</c:formatCode>
                <c:ptCount val="8"/>
                <c:pt idx="0">
                  <c:v>1120000000</c:v>
                </c:pt>
              </c:numCache>
            </c:numRef>
          </c:val>
        </c:ser>
        <c:ser>
          <c:idx val="1"/>
          <c:order val="1"/>
          <c:tx>
            <c:strRef>
              <c:f>"سود"</c:f>
              <c:strCache>
                <c:ptCount val="1"/>
                <c:pt idx="0">
                  <c:v>سود</c:v>
                </c:pt>
              </c:strCache>
            </c:strRef>
          </c:tx>
          <c:spPr>
            <a:solidFill>
              <a:srgbClr val="e97132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داشبورد!$B$10:$B$17</c:f>
              <c:strCache>
                <c:ptCount val="8"/>
                <c:pt idx="0">
                  <c:v>علی رضایی (نمونه)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داشبورد!$D$10:$D$17</c:f>
              <c:numCache>
                <c:formatCode>#,##0</c:formatCode>
                <c:ptCount val="8"/>
                <c:pt idx="0">
                  <c:v>270000000</c:v>
                </c:pt>
              </c:numCache>
            </c:numRef>
          </c:val>
        </c:ser>
        <c:gapWidth val="150"/>
        <c:overlap val="0"/>
        <c:axId val="74792796"/>
        <c:axId val="54983931"/>
      </c:barChart>
      <c:catAx>
        <c:axId val="74792796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54983931"/>
        <c:crosses val="autoZero"/>
        <c:auto val="1"/>
        <c:lblAlgn val="ctr"/>
        <c:lblOffset val="100"/>
        <c:noMultiLvlLbl val="0"/>
      </c:catAx>
      <c:valAx>
        <c:axId val="54983931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7479279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115560</xdr:rowOff>
    </xdr:from>
    <xdr:to>
      <xdr:col>3</xdr:col>
      <xdr:colOff>1126800</xdr:colOff>
      <xdr:row>34</xdr:row>
      <xdr:rowOff>114480</xdr:rowOff>
    </xdr:to>
    <xdr:graphicFrame>
      <xdr:nvGraphicFramePr>
        <xdr:cNvPr id="0" name="Chart 1"/>
        <xdr:cNvGraphicFramePr/>
      </xdr:nvGraphicFramePr>
      <xdr:xfrm>
        <a:off x="0" y="3611160"/>
        <a:ext cx="4439520" cy="3047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18</xdr:row>
      <xdr:rowOff>115560</xdr:rowOff>
    </xdr:from>
    <xdr:to>
      <xdr:col>7</xdr:col>
      <xdr:colOff>1408320</xdr:colOff>
      <xdr:row>34</xdr:row>
      <xdr:rowOff>114480</xdr:rowOff>
    </xdr:to>
    <xdr:graphicFrame>
      <xdr:nvGraphicFramePr>
        <xdr:cNvPr id="1" name="Chart 2"/>
        <xdr:cNvGraphicFramePr/>
      </xdr:nvGraphicFramePr>
      <xdr:xfrm>
        <a:off x="4440600" y="3611160"/>
        <a:ext cx="4227840" cy="3047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3"/>
    <col collapsed="false" customWidth="true" hidden="false" outlineLevel="0" max="4" min="3" style="1" width="16"/>
    <col collapsed="false" customWidth="true" hidden="false" outlineLevel="0" max="6" min="5" style="1" width="14"/>
    <col collapsed="false" customWidth="true" hidden="false" outlineLevel="0" max="7" min="7" style="1" width="12"/>
    <col collapsed="false" customWidth="true" hidden="false" outlineLevel="0" max="8" min="8" style="1" width="20"/>
  </cols>
  <sheetData>
    <row r="1" customFormat="false" ht="20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5" hidden="false" customHeight="true" outlineLevel="0" collapsed="false">
      <c r="A3" s="3" t="s">
        <v>1</v>
      </c>
      <c r="B3" s="4" t="s">
        <v>2</v>
      </c>
    </row>
    <row r="5" customFormat="false" ht="1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customFormat="false" ht="15" hidden="false" customHeight="true" outlineLevel="0" collapsed="false">
      <c r="A6" s="6" t="n">
        <f aca="false">SUMIF('ورودی عملکرد'!$A$2:$A$101,$B$3,'ورودی عملکرد'!$D$2:$D$101)</f>
        <v>1120000000</v>
      </c>
      <c r="B6" s="6" t="n">
        <f aca="false">SUMIF('ورودی عملکرد'!$A$2:$A$101,$B$3,'ورودی عملکرد'!$M$2:$M$101)</f>
        <v>270000000</v>
      </c>
      <c r="C6" s="7" t="n">
        <f aca="false">IFERROR(B6/A6,0)</f>
        <v>0.241071428571429</v>
      </c>
      <c r="D6" s="7" t="n">
        <f aca="false">IFERROR(SUMIF('ورودی عملکرد'!$A$2:$A$101,$B$3,'ورودی عملکرد'!$G$2:$G$101)/SUMIF('ورودی عملکرد'!$A$2:$A$101,$B$3,'ورودی عملکرد'!$F$2:$F$101),0)</f>
        <v>0.15</v>
      </c>
      <c r="E6" s="8" t="n">
        <f aca="false">IFERROR(SUMIF('ورودی عملکرد'!$A$2:$A$101,$B$3,'ورودی عملکرد'!$P$2:$P$101)/COUNTIFS('ورودی عملکرد'!$A$2:$A$101,$B$3,'ورودی عملکرد'!$B$2:$B$101,"&lt;&gt;"),0)</f>
        <v>87.4</v>
      </c>
      <c r="F6" s="9" t="n">
        <f aca="false">COUNTIFS('ورودی عملکرد'!$A$2:$A$101,$B$3,'ورودی عملکرد'!$B$2:$B$101,"&lt;&gt;")</f>
        <v>1</v>
      </c>
    </row>
    <row r="9" customFormat="false" ht="15" hidden="false" customHeight="true" outlineLevel="0" collapsed="false">
      <c r="A9" s="10" t="s">
        <v>9</v>
      </c>
      <c r="B9" s="10" t="s">
        <v>10</v>
      </c>
      <c r="C9" s="10" t="s">
        <v>11</v>
      </c>
      <c r="D9" s="10" t="s">
        <v>12</v>
      </c>
      <c r="E9" s="10" t="s">
        <v>5</v>
      </c>
      <c r="F9" s="10" t="s">
        <v>13</v>
      </c>
      <c r="G9" s="10" t="s">
        <v>14</v>
      </c>
      <c r="H9" s="10" t="s">
        <v>15</v>
      </c>
    </row>
    <row r="10" customFormat="false" ht="15" hidden="false" customHeight="true" outlineLevel="0" collapsed="false">
      <c r="A10" s="1" t="n">
        <v>1</v>
      </c>
      <c r="B10" s="1" t="str">
        <f aca="false">IF(تنظیمات!$D$3="","",تنظیمات!$D$3)</f>
        <v>علی رضایی (نمونه)</v>
      </c>
      <c r="C10" s="11" t="n">
        <f aca="false">IF(B10="","",SUMIFS('ورودی عملکرد'!$D$2:$D$101,'ورودی عملکرد'!$A$2:$A$101,$B$3,'ورودی عملکرد'!$B$2:$B$101,B10))</f>
        <v>1120000000</v>
      </c>
      <c r="D10" s="11" t="n">
        <f aca="false">IF(B10="","",SUMIFS('ورودی عملکرد'!$M$2:$M$101,'ورودی عملکرد'!$A$2:$A$101,$B$3,'ورودی عملکرد'!$B$2:$B$101,B10))</f>
        <v>270000000</v>
      </c>
      <c r="E10" s="12" t="n">
        <f aca="false">IF(B10="","",IFERROR(D10/C10,0))</f>
        <v>0.241071428571429</v>
      </c>
      <c r="F10" s="12" t="n">
        <f aca="false">IF(B10="","",IFERROR(SUMIFS('ورودی عملکرد'!$G$2:$G$101,'ورودی عملکرد'!$A$2:$A$101,$B$3,'ورودی عملکرد'!$B$2:$B$101,B10)/SUMIFS('ورودی عملکرد'!$F$2:$F$101,'ورودی عملکرد'!$A$2:$A$101,$B$3,'ورودی عملکرد'!$B$2:$B$101,B10),0))</f>
        <v>0.15</v>
      </c>
      <c r="G10" s="13" t="n">
        <f aca="false">IF(B10="","",IFERROR(SUMIFS('ورودی عملکرد'!$P$2:$P$101,'ورودی عملکرد'!$A$2:$A$101,$B$3,'ورودی عملکرد'!$B$2:$B$101,B10)/COUNTIFS('ورودی عملکرد'!$A$2:$A$101,$B$3,'ورودی عملکرد'!$B$2:$B$101,B10),0))</f>
        <v>87.4</v>
      </c>
      <c r="H10" s="1" t="str">
        <f aca="false">IF(B10="","",IF(G10&gt;=85,"حفظ و الگوبرداری",IF(G10&gt;=70,"توسعه هدفمند",IF(G10&gt;=55,"کوچینگ",IF(G10&gt;=40,"برنامه بهبود","اقدام فوری")))))</f>
        <v>حفظ و الگوبرداری</v>
      </c>
    </row>
    <row r="11" customFormat="false" ht="15" hidden="false" customHeight="true" outlineLevel="0" collapsed="false">
      <c r="A11" s="1" t="n">
        <v>2</v>
      </c>
      <c r="B11" s="1" t="str">
        <f aca="false">IF(تنظیمات!$D$4="","",تنظیمات!$D$4)</f>
        <v/>
      </c>
      <c r="C11" s="11" t="str">
        <f aca="false">IF(B11="","",SUMIFS('ورودی عملکرد'!$D$2:$D$101,'ورودی عملکرد'!$A$2:$A$101,$B$3,'ورودی عملکرد'!$B$2:$B$101,B11))</f>
        <v/>
      </c>
      <c r="D11" s="11" t="str">
        <f aca="false">IF(B11="","",SUMIFS('ورودی عملکرد'!$M$2:$M$101,'ورودی عملکرد'!$A$2:$A$101,$B$3,'ورودی عملکرد'!$B$2:$B$101,B11))</f>
        <v/>
      </c>
      <c r="E11" s="12" t="str">
        <f aca="false">IF(B11="","",IFERROR(D11/C11,0))</f>
        <v/>
      </c>
      <c r="F11" s="12" t="str">
        <f aca="false">IF(B11="","",IFERROR(SUMIFS('ورودی عملکرد'!$G$2:$G$101,'ورودی عملکرد'!$A$2:$A$101,$B$3,'ورودی عملکرد'!$B$2:$B$101,B11)/SUMIFS('ورودی عملکرد'!$F$2:$F$101,'ورودی عملکرد'!$A$2:$A$101,$B$3,'ورودی عملکرد'!$B$2:$B$101,B11),0))</f>
        <v/>
      </c>
      <c r="G11" s="13" t="str">
        <f aca="false">IF(B11="","",IFERROR(SUMIFS('ورودی عملکرد'!$P$2:$P$101,'ورودی عملکرد'!$A$2:$A$101,$B$3,'ورودی عملکرد'!$B$2:$B$101,B11)/COUNTIFS('ورودی عملکرد'!$A$2:$A$101,$B$3,'ورودی عملکرد'!$B$2:$B$101,B11),0))</f>
        <v/>
      </c>
      <c r="H11" s="1" t="str">
        <f aca="false">IF(B11="","",IF(G11&gt;=85,"حفظ و الگوبرداری",IF(G11&gt;=70,"توسعه هدفمند",IF(G11&gt;=55,"کوچینگ",IF(G11&gt;=40,"برنامه بهبود","اقدام فوری")))))</f>
        <v/>
      </c>
    </row>
    <row r="12" customFormat="false" ht="15" hidden="false" customHeight="true" outlineLevel="0" collapsed="false">
      <c r="A12" s="1" t="n">
        <v>3</v>
      </c>
      <c r="B12" s="1" t="str">
        <f aca="false">IF(تنظیمات!$D$5="","",تنظیمات!$D$5)</f>
        <v/>
      </c>
      <c r="C12" s="11" t="str">
        <f aca="false">IF(B12="","",SUMIFS('ورودی عملکرد'!$D$2:$D$101,'ورودی عملکرد'!$A$2:$A$101,$B$3,'ورودی عملکرد'!$B$2:$B$101,B12))</f>
        <v/>
      </c>
      <c r="D12" s="11" t="str">
        <f aca="false">IF(B12="","",SUMIFS('ورودی عملکرد'!$M$2:$M$101,'ورودی عملکرد'!$A$2:$A$101,$B$3,'ورودی عملکرد'!$B$2:$B$101,B12))</f>
        <v/>
      </c>
      <c r="E12" s="12" t="str">
        <f aca="false">IF(B12="","",IFERROR(D12/C12,0))</f>
        <v/>
      </c>
      <c r="F12" s="12" t="str">
        <f aca="false">IF(B12="","",IFERROR(SUMIFS('ورودی عملکرد'!$G$2:$G$101,'ورودی عملکرد'!$A$2:$A$101,$B$3,'ورودی عملکرد'!$B$2:$B$101,B12)/SUMIFS('ورودی عملکرد'!$F$2:$F$101,'ورودی عملکرد'!$A$2:$A$101,$B$3,'ورودی عملکرد'!$B$2:$B$101,B12),0))</f>
        <v/>
      </c>
      <c r="G12" s="13" t="str">
        <f aca="false">IF(B12="","",IFERROR(SUMIFS('ورودی عملکرد'!$P$2:$P$101,'ورودی عملکرد'!$A$2:$A$101,$B$3,'ورودی عملکرد'!$B$2:$B$101,B12)/COUNTIFS('ورودی عملکرد'!$A$2:$A$101,$B$3,'ورودی عملکرد'!$B$2:$B$101,B12),0))</f>
        <v/>
      </c>
      <c r="H12" s="1" t="str">
        <f aca="false">IF(B12="","",IF(G12&gt;=85,"حفظ و الگوبرداری",IF(G12&gt;=70,"توسعه هدفمند",IF(G12&gt;=55,"کوچینگ",IF(G12&gt;=40,"برنامه بهبود","اقدام فوری")))))</f>
        <v/>
      </c>
    </row>
    <row r="13" customFormat="false" ht="15" hidden="false" customHeight="true" outlineLevel="0" collapsed="false">
      <c r="A13" s="1" t="n">
        <v>4</v>
      </c>
      <c r="B13" s="1" t="str">
        <f aca="false">IF(تنظیمات!$D$6="","",تنظیمات!$D$6)</f>
        <v/>
      </c>
      <c r="C13" s="11" t="str">
        <f aca="false">IF(B13="","",SUMIFS('ورودی عملکرد'!$D$2:$D$101,'ورودی عملکرد'!$A$2:$A$101,$B$3,'ورودی عملکرد'!$B$2:$B$101,B13))</f>
        <v/>
      </c>
      <c r="D13" s="11" t="str">
        <f aca="false">IF(B13="","",SUMIFS('ورودی عملکرد'!$M$2:$M$101,'ورودی عملکرد'!$A$2:$A$101,$B$3,'ورودی عملکرد'!$B$2:$B$101,B13))</f>
        <v/>
      </c>
      <c r="E13" s="12" t="str">
        <f aca="false">IF(B13="","",IFERROR(D13/C13,0))</f>
        <v/>
      </c>
      <c r="F13" s="12" t="str">
        <f aca="false">IF(B13="","",IFERROR(SUMIFS('ورودی عملکرد'!$G$2:$G$101,'ورودی عملکرد'!$A$2:$A$101,$B$3,'ورودی عملکرد'!$B$2:$B$101,B13)/SUMIFS('ورودی عملکرد'!$F$2:$F$101,'ورودی عملکرد'!$A$2:$A$101,$B$3,'ورودی عملکرد'!$B$2:$B$101,B13),0))</f>
        <v/>
      </c>
      <c r="G13" s="13" t="str">
        <f aca="false">IF(B13="","",IFERROR(SUMIFS('ورودی عملکرد'!$P$2:$P$101,'ورودی عملکرد'!$A$2:$A$101,$B$3,'ورودی عملکرد'!$B$2:$B$101,B13)/COUNTIFS('ورودی عملکرد'!$A$2:$A$101,$B$3,'ورودی عملکرد'!$B$2:$B$101,B13),0))</f>
        <v/>
      </c>
      <c r="H13" s="1" t="str">
        <f aca="false">IF(B13="","",IF(G13&gt;=85,"حفظ و الگوبرداری",IF(G13&gt;=70,"توسعه هدفمند",IF(G13&gt;=55,"کوچینگ",IF(G13&gt;=40,"برنامه بهبود","اقدام فوری")))))</f>
        <v/>
      </c>
    </row>
    <row r="14" customFormat="false" ht="15" hidden="false" customHeight="true" outlineLevel="0" collapsed="false">
      <c r="A14" s="1" t="n">
        <v>5</v>
      </c>
      <c r="B14" s="1" t="str">
        <f aca="false">IF(تنظیمات!$D$7="","",تنظیمات!$D$7)</f>
        <v/>
      </c>
      <c r="C14" s="11" t="str">
        <f aca="false">IF(B14="","",SUMIFS('ورودی عملکرد'!$D$2:$D$101,'ورودی عملکرد'!$A$2:$A$101,$B$3,'ورودی عملکرد'!$B$2:$B$101,B14))</f>
        <v/>
      </c>
      <c r="D14" s="11" t="str">
        <f aca="false">IF(B14="","",SUMIFS('ورودی عملکرد'!$M$2:$M$101,'ورودی عملکرد'!$A$2:$A$101,$B$3,'ورودی عملکرد'!$B$2:$B$101,B14))</f>
        <v/>
      </c>
      <c r="E14" s="12" t="str">
        <f aca="false">IF(B14="","",IFERROR(D14/C14,0))</f>
        <v/>
      </c>
      <c r="F14" s="12" t="str">
        <f aca="false">IF(B14="","",IFERROR(SUMIFS('ورودی عملکرد'!$G$2:$G$101,'ورودی عملکرد'!$A$2:$A$101,$B$3,'ورودی عملکرد'!$B$2:$B$101,B14)/SUMIFS('ورودی عملکرد'!$F$2:$F$101,'ورودی عملکرد'!$A$2:$A$101,$B$3,'ورودی عملکرد'!$B$2:$B$101,B14),0))</f>
        <v/>
      </c>
      <c r="G14" s="13" t="str">
        <f aca="false">IF(B14="","",IFERROR(SUMIFS('ورودی عملکرد'!$P$2:$P$101,'ورودی عملکرد'!$A$2:$A$101,$B$3,'ورودی عملکرد'!$B$2:$B$101,B14)/COUNTIFS('ورودی عملکرد'!$A$2:$A$101,$B$3,'ورودی عملکرد'!$B$2:$B$101,B14),0))</f>
        <v/>
      </c>
      <c r="H14" s="1" t="str">
        <f aca="false">IF(B14="","",IF(G14&gt;=85,"حفظ و الگوبرداری",IF(G14&gt;=70,"توسعه هدفمند",IF(G14&gt;=55,"کوچینگ",IF(G14&gt;=40,"برنامه بهبود","اقدام فوری")))))</f>
        <v/>
      </c>
    </row>
    <row r="15" customFormat="false" ht="15" hidden="false" customHeight="true" outlineLevel="0" collapsed="false">
      <c r="A15" s="1" t="n">
        <v>6</v>
      </c>
      <c r="B15" s="1" t="str">
        <f aca="false">IF(تنظیمات!$D$8="","",تنظیمات!$D$8)</f>
        <v/>
      </c>
      <c r="C15" s="11" t="str">
        <f aca="false">IF(B15="","",SUMIFS('ورودی عملکرد'!$D$2:$D$101,'ورودی عملکرد'!$A$2:$A$101,$B$3,'ورودی عملکرد'!$B$2:$B$101,B15))</f>
        <v/>
      </c>
      <c r="D15" s="11" t="str">
        <f aca="false">IF(B15="","",SUMIFS('ورودی عملکرد'!$M$2:$M$101,'ورودی عملکرد'!$A$2:$A$101,$B$3,'ورودی عملکرد'!$B$2:$B$101,B15))</f>
        <v/>
      </c>
      <c r="E15" s="12" t="str">
        <f aca="false">IF(B15="","",IFERROR(D15/C15,0))</f>
        <v/>
      </c>
      <c r="F15" s="12" t="str">
        <f aca="false">IF(B15="","",IFERROR(SUMIFS('ورودی عملکرد'!$G$2:$G$101,'ورودی عملکرد'!$A$2:$A$101,$B$3,'ورودی عملکرد'!$B$2:$B$101,B15)/SUMIFS('ورودی عملکرد'!$F$2:$F$101,'ورودی عملکرد'!$A$2:$A$101,$B$3,'ورودی عملکرد'!$B$2:$B$101,B15),0))</f>
        <v/>
      </c>
      <c r="G15" s="13" t="str">
        <f aca="false">IF(B15="","",IFERROR(SUMIFS('ورودی عملکرد'!$P$2:$P$101,'ورودی عملکرد'!$A$2:$A$101,$B$3,'ورودی عملکرد'!$B$2:$B$101,B15)/COUNTIFS('ورودی عملکرد'!$A$2:$A$101,$B$3,'ورودی عملکرد'!$B$2:$B$101,B15),0))</f>
        <v/>
      </c>
      <c r="H15" s="1" t="str">
        <f aca="false">IF(B15="","",IF(G15&gt;=85,"حفظ و الگوبرداری",IF(G15&gt;=70,"توسعه هدفمند",IF(G15&gt;=55,"کوچینگ",IF(G15&gt;=40,"برنامه بهبود","اقدام فوری")))))</f>
        <v/>
      </c>
    </row>
    <row r="16" customFormat="false" ht="15" hidden="false" customHeight="true" outlineLevel="0" collapsed="false">
      <c r="A16" s="1" t="n">
        <v>7</v>
      </c>
      <c r="B16" s="1" t="str">
        <f aca="false">IF(تنظیمات!$D$9="","",تنظیمات!$D$9)</f>
        <v/>
      </c>
      <c r="C16" s="11" t="str">
        <f aca="false">IF(B16="","",SUMIFS('ورودی عملکرد'!$D$2:$D$101,'ورودی عملکرد'!$A$2:$A$101,$B$3,'ورودی عملکرد'!$B$2:$B$101,B16))</f>
        <v/>
      </c>
      <c r="D16" s="11" t="str">
        <f aca="false">IF(B16="","",SUMIFS('ورودی عملکرد'!$M$2:$M$101,'ورودی عملکرد'!$A$2:$A$101,$B$3,'ورودی عملکرد'!$B$2:$B$101,B16))</f>
        <v/>
      </c>
      <c r="E16" s="12" t="str">
        <f aca="false">IF(B16="","",IFERROR(D16/C16,0))</f>
        <v/>
      </c>
      <c r="F16" s="12" t="str">
        <f aca="false">IF(B16="","",IFERROR(SUMIFS('ورودی عملکرد'!$G$2:$G$101,'ورودی عملکرد'!$A$2:$A$101,$B$3,'ورودی عملکرد'!$B$2:$B$101,B16)/SUMIFS('ورودی عملکرد'!$F$2:$F$101,'ورودی عملکرد'!$A$2:$A$101,$B$3,'ورودی عملکرد'!$B$2:$B$101,B16),0))</f>
        <v/>
      </c>
      <c r="G16" s="13" t="str">
        <f aca="false">IF(B16="","",IFERROR(SUMIFS('ورودی عملکرد'!$P$2:$P$101,'ورودی عملکرد'!$A$2:$A$101,$B$3,'ورودی عملکرد'!$B$2:$B$101,B16)/COUNTIFS('ورودی عملکرد'!$A$2:$A$101,$B$3,'ورودی عملکرد'!$B$2:$B$101,B16),0))</f>
        <v/>
      </c>
      <c r="H16" s="1" t="str">
        <f aca="false">IF(B16="","",IF(G16&gt;=85,"حفظ و الگوبرداری",IF(G16&gt;=70,"توسعه هدفمند",IF(G16&gt;=55,"کوچینگ",IF(G16&gt;=40,"برنامه بهبود","اقدام فوری")))))</f>
        <v/>
      </c>
    </row>
    <row r="17" customFormat="false" ht="15" hidden="false" customHeight="true" outlineLevel="0" collapsed="false">
      <c r="A17" s="1" t="n">
        <v>8</v>
      </c>
      <c r="B17" s="1" t="str">
        <f aca="false">IF(تنظیمات!$D$10="","",تنظیمات!$D$10)</f>
        <v/>
      </c>
      <c r="C17" s="11" t="str">
        <f aca="false">IF(B17="","",SUMIFS('ورودی عملکرد'!$D$2:$D$101,'ورودی عملکرد'!$A$2:$A$101,$B$3,'ورودی عملکرد'!$B$2:$B$101,B17))</f>
        <v/>
      </c>
      <c r="D17" s="11" t="str">
        <f aca="false">IF(B17="","",SUMIFS('ورودی عملکرد'!$M$2:$M$101,'ورودی عملکرد'!$A$2:$A$101,$B$3,'ورودی عملکرد'!$B$2:$B$101,B17))</f>
        <v/>
      </c>
      <c r="E17" s="12" t="str">
        <f aca="false">IF(B17="","",IFERROR(D17/C17,0))</f>
        <v/>
      </c>
      <c r="F17" s="12" t="str">
        <f aca="false">IF(B17="","",IFERROR(SUMIFS('ورودی عملکرد'!$G$2:$G$101,'ورودی عملکرد'!$A$2:$A$101,$B$3,'ورودی عملکرد'!$B$2:$B$101,B17)/SUMIFS('ورودی عملکرد'!$F$2:$F$101,'ورودی عملکرد'!$A$2:$A$101,$B$3,'ورودی عملکرد'!$B$2:$B$101,B17),0))</f>
        <v/>
      </c>
      <c r="G17" s="13" t="str">
        <f aca="false">IF(B17="","",IFERROR(SUMIFS('ورودی عملکرد'!$P$2:$P$101,'ورودی عملکرد'!$A$2:$A$101,$B$3,'ورودی عملکرد'!$B$2:$B$101,B17)/COUNTIFS('ورودی عملکرد'!$A$2:$A$101,$B$3,'ورودی عملکرد'!$B$2:$B$101,B17),0))</f>
        <v/>
      </c>
      <c r="H17" s="1" t="str">
        <f aca="false">IF(B17="","",IF(G17&gt;=85,"حفظ و الگوبرداری",IF(G17&gt;=70,"توسعه هدفمند",IF(G17&gt;=55,"کوچینگ",IF(G17&gt;=40,"برنامه بهبود","اقدام فوری")))))</f>
        <v/>
      </c>
    </row>
  </sheetData>
  <mergeCells count="1">
    <mergeCell ref="A1:H1"/>
  </mergeCells>
  <conditionalFormatting sqref="G10:G17">
    <cfRule type="colorScale" priority="2">
      <colorScale>
        <cfvo type="min" val="0"/>
        <cfvo type="percentile" val="50"/>
        <cfvo type="max" val="0"/>
        <color rgb="FFF4CCCC"/>
        <color rgb="FFFFF2CC"/>
        <color rgb="FFD9EAD3"/>
      </colorScale>
    </cfRule>
  </conditionalFormatting>
  <dataValidations count="1">
    <dataValidation allowBlank="false" error="یک دوره را از لیست انتخاب کنید." errorStyle="stop" errorTitle="دوره نامعتبر" operator="between" showDropDown="false" showErrorMessage="true" showInputMessage="false" sqref="B3" type="list">
      <formula1>تنظیمات!$F$3:$F$14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24"/>
    <col collapsed="false" customWidth="true" hidden="false" outlineLevel="0" max="4" min="3" style="1" width="16"/>
    <col collapsed="false" customWidth="true" hidden="false" outlineLevel="0" max="6" min="5" style="1" width="18"/>
    <col collapsed="false" customWidth="true" hidden="false" outlineLevel="0" max="8" min="7" style="1" width="14"/>
    <col collapsed="false" customWidth="true" hidden="false" outlineLevel="0" max="9" min="9" style="1" width="12"/>
    <col collapsed="false" customWidth="true" hidden="false" outlineLevel="0" max="10" min="10" style="1" width="20"/>
    <col collapsed="false" customWidth="true" hidden="false" outlineLevel="0" max="11" min="11" style="1" width="28"/>
    <col collapsed="false" customWidth="true" hidden="true" outlineLevel="0" max="12" min="12" style="0" width="14"/>
    <col collapsed="false" customWidth="true" hidden="true" outlineLevel="0" max="13" min="13" style="0" width="16"/>
    <col collapsed="false" customWidth="true" hidden="true" outlineLevel="0" max="16" min="14" style="0" width="14"/>
    <col collapsed="false" customWidth="true" hidden="true" outlineLevel="0" max="17" min="17" style="0" width="17"/>
  </cols>
  <sheetData>
    <row r="1" customFormat="false" ht="15" hidden="false" customHeight="true" outlineLevel="0" collapsed="false">
      <c r="A1" s="14" t="s">
        <v>16</v>
      </c>
      <c r="B1" s="14" t="s">
        <v>10</v>
      </c>
      <c r="C1" s="14" t="s">
        <v>17</v>
      </c>
      <c r="D1" s="14" t="s">
        <v>18</v>
      </c>
      <c r="E1" s="14" t="s">
        <v>19</v>
      </c>
      <c r="F1" s="15" t="s">
        <v>20</v>
      </c>
      <c r="G1" s="14" t="s">
        <v>21</v>
      </c>
      <c r="H1" s="15" t="s">
        <v>22</v>
      </c>
      <c r="I1" s="14" t="s">
        <v>23</v>
      </c>
      <c r="J1" s="14" t="s">
        <v>24</v>
      </c>
      <c r="K1" s="14" t="s">
        <v>25</v>
      </c>
      <c r="L1" s="14" t="s">
        <v>26</v>
      </c>
      <c r="M1" s="14" t="s">
        <v>4</v>
      </c>
      <c r="N1" s="14" t="s">
        <v>5</v>
      </c>
      <c r="O1" s="14" t="s">
        <v>6</v>
      </c>
      <c r="P1" s="14" t="s">
        <v>27</v>
      </c>
      <c r="Q1" s="14" t="s">
        <v>28</v>
      </c>
    </row>
    <row r="2" customFormat="false" ht="15" hidden="false" customHeight="true" outlineLevel="0" collapsed="false">
      <c r="A2" s="16" t="s">
        <v>2</v>
      </c>
      <c r="B2" s="17" t="s">
        <v>29</v>
      </c>
      <c r="C2" s="18" t="n">
        <v>1000000000</v>
      </c>
      <c r="D2" s="18" t="n">
        <v>1120000000</v>
      </c>
      <c r="E2" s="18" t="n">
        <v>850000000</v>
      </c>
      <c r="F2" s="16" t="n">
        <v>100</v>
      </c>
      <c r="G2" s="16" t="n">
        <v>15</v>
      </c>
      <c r="H2" s="16" t="n">
        <v>5</v>
      </c>
      <c r="I2" s="16" t="n">
        <v>4</v>
      </c>
      <c r="J2" s="16" t="n">
        <v>5</v>
      </c>
      <c r="K2" s="17" t="s">
        <v>30</v>
      </c>
      <c r="L2" s="19" t="n">
        <f aca="false">IF(B2="","",IFERROR(D2/C2,0))</f>
        <v>1.12</v>
      </c>
      <c r="M2" s="20" t="n">
        <f aca="false">IF(B2="","",D2-E2)</f>
        <v>270000000</v>
      </c>
      <c r="N2" s="19" t="n">
        <f aca="false">IF(B2="","",IFERROR(M2/D2,0))</f>
        <v>0.241071428571429</v>
      </c>
      <c r="O2" s="19" t="n">
        <f aca="false">IF(B2="","",IFERROR(G2/F2,0))</f>
        <v>0.15</v>
      </c>
      <c r="P2" s="21" t="n">
        <f aca="false">IF(B2="","",ROUND(MIN(L2,1.2)/1.2*30+MIN(N2/تنظیمات!$B$11,1.2)/1.2*15+MIN(O2/تنظیمات!$B$12,1.2)/1.2*15+MIN(G2/تنظیمات!$B$13,1.2)/1.2*10+H2/5*10+I2/5*10+J2/5*10,1))</f>
        <v>87.4</v>
      </c>
      <c r="Q2" s="22" t="str">
        <f aca="false">IF(B2="","",IF(P2&gt;=85,"عالی",IF(P2&gt;=70,"خوب",IF(P2&gt;=55,"قابل قبول",IF(P2&gt;=40,"نیازمند بهبود","ضعیف")))))</f>
        <v>عالی</v>
      </c>
    </row>
    <row r="3" customFormat="false" ht="15" hidden="false" customHeight="true" outlineLevel="0" collapsed="false">
      <c r="A3" s="16"/>
      <c r="B3" s="17"/>
      <c r="C3" s="18"/>
      <c r="D3" s="18"/>
      <c r="E3" s="18"/>
      <c r="F3" s="16"/>
      <c r="G3" s="16"/>
      <c r="H3" s="16"/>
      <c r="I3" s="16"/>
      <c r="J3" s="16"/>
      <c r="K3" s="16"/>
      <c r="L3" s="19" t="str">
        <f aca="false">IF(B3="","",IFERROR(D3/C3,0))</f>
        <v/>
      </c>
      <c r="M3" s="20" t="str">
        <f aca="false">IF(B3="","",D3-E3)</f>
        <v/>
      </c>
      <c r="N3" s="19" t="str">
        <f aca="false">IF(B3="","",IFERROR(M3/D3,0))</f>
        <v/>
      </c>
      <c r="O3" s="19" t="str">
        <f aca="false">IF(B3="","",IFERROR(G3/F3,0))</f>
        <v/>
      </c>
      <c r="P3" s="21" t="str">
        <f aca="false">IF(B3="","",ROUND(MIN(L3,1.2)/1.2*30+MIN(N3/تنظیمات!$B$11,1.2)/1.2*15+MIN(O3/تنظیمات!$B$12,1.2)/1.2*15+MIN(G3/تنظیمات!$B$13,1.2)/1.2*10+H3/5*10+I3/5*10+J3/5*10,1))</f>
        <v/>
      </c>
      <c r="Q3" s="22" t="str">
        <f aca="false">IF(B3="","",IF(P3&gt;=85,"عالی",IF(P3&gt;=70,"خوب",IF(P3&gt;=55,"قابل قبول",IF(P3&gt;=40,"نیازمند بهبود","ضعیف")))))</f>
        <v/>
      </c>
    </row>
    <row r="4" customFormat="false" ht="15" hidden="false" customHeight="true" outlineLevel="0" collapsed="false">
      <c r="A4" s="16"/>
      <c r="B4" s="17"/>
      <c r="C4" s="18"/>
      <c r="D4" s="18"/>
      <c r="E4" s="18"/>
      <c r="F4" s="16"/>
      <c r="G4" s="16"/>
      <c r="H4" s="16"/>
      <c r="I4" s="16"/>
      <c r="J4" s="16"/>
      <c r="K4" s="16"/>
      <c r="L4" s="19" t="str">
        <f aca="false">IF(B4="","",IFERROR(D4/C4,0))</f>
        <v/>
      </c>
      <c r="M4" s="20" t="str">
        <f aca="false">IF(B4="","",D4-E4)</f>
        <v/>
      </c>
      <c r="N4" s="19" t="str">
        <f aca="false">IF(B4="","",IFERROR(M4/D4,0))</f>
        <v/>
      </c>
      <c r="O4" s="19" t="str">
        <f aca="false">IF(B4="","",IFERROR(G4/F4,0))</f>
        <v/>
      </c>
      <c r="P4" s="21" t="str">
        <f aca="false">IF(B4="","",ROUND(MIN(L4,1.2)/1.2*30+MIN(N4/تنظیمات!$B$11,1.2)/1.2*15+MIN(O4/تنظیمات!$B$12,1.2)/1.2*15+MIN(G4/تنظیمات!$B$13,1.2)/1.2*10+H4/5*10+I4/5*10+J4/5*10,1))</f>
        <v/>
      </c>
      <c r="Q4" s="22" t="str">
        <f aca="false">IF(B4="","",IF(P4&gt;=85,"عالی",IF(P4&gt;=70,"خوب",IF(P4&gt;=55,"قابل قبول",IF(P4&gt;=40,"نیازمند بهبود","ضعیف")))))</f>
        <v/>
      </c>
    </row>
    <row r="5" customFormat="false" ht="15" hidden="false" customHeight="true" outlineLevel="0" collapsed="false">
      <c r="A5" s="16"/>
      <c r="B5" s="17"/>
      <c r="C5" s="18"/>
      <c r="D5" s="18"/>
      <c r="E5" s="18"/>
      <c r="F5" s="16"/>
      <c r="G5" s="16"/>
      <c r="H5" s="16"/>
      <c r="I5" s="16"/>
      <c r="J5" s="16"/>
      <c r="K5" s="16"/>
      <c r="L5" s="19" t="str">
        <f aca="false">IF(B5="","",IFERROR(D5/C5,0))</f>
        <v/>
      </c>
      <c r="M5" s="20" t="str">
        <f aca="false">IF(B5="","",D5-E5)</f>
        <v/>
      </c>
      <c r="N5" s="19" t="str">
        <f aca="false">IF(B5="","",IFERROR(M5/D5,0))</f>
        <v/>
      </c>
      <c r="O5" s="19" t="str">
        <f aca="false">IF(B5="","",IFERROR(G5/F5,0))</f>
        <v/>
      </c>
      <c r="P5" s="21" t="str">
        <f aca="false">IF(B5="","",ROUND(MIN(L5,1.2)/1.2*30+MIN(N5/تنظیمات!$B$11,1.2)/1.2*15+MIN(O5/تنظیمات!$B$12,1.2)/1.2*15+MIN(G5/تنظیمات!$B$13,1.2)/1.2*10+H5/5*10+I5/5*10+J5/5*10,1))</f>
        <v/>
      </c>
      <c r="Q5" s="22" t="str">
        <f aca="false">IF(B5="","",IF(P5&gt;=85,"عالی",IF(P5&gt;=70,"خوب",IF(P5&gt;=55,"قابل قبول",IF(P5&gt;=40,"نیازمند بهبود","ضعیف")))))</f>
        <v/>
      </c>
    </row>
    <row r="6" customFormat="false" ht="15" hidden="false" customHeight="true" outlineLevel="0" collapsed="false">
      <c r="A6" s="16"/>
      <c r="B6" s="17"/>
      <c r="C6" s="18"/>
      <c r="D6" s="18"/>
      <c r="E6" s="18"/>
      <c r="F6" s="16"/>
      <c r="G6" s="16"/>
      <c r="H6" s="16"/>
      <c r="I6" s="16"/>
      <c r="J6" s="16"/>
      <c r="K6" s="16"/>
      <c r="L6" s="19" t="str">
        <f aca="false">IF(B6="","",IFERROR(D6/C6,0))</f>
        <v/>
      </c>
      <c r="M6" s="20" t="str">
        <f aca="false">IF(B6="","",D6-E6)</f>
        <v/>
      </c>
      <c r="N6" s="19" t="str">
        <f aca="false">IF(B6="","",IFERROR(M6/D6,0))</f>
        <v/>
      </c>
      <c r="O6" s="19" t="str">
        <f aca="false">IF(B6="","",IFERROR(G6/F6,0))</f>
        <v/>
      </c>
      <c r="P6" s="21" t="str">
        <f aca="false">IF(B6="","",ROUND(MIN(L6,1.2)/1.2*30+MIN(N6/تنظیمات!$B$11,1.2)/1.2*15+MIN(O6/تنظیمات!$B$12,1.2)/1.2*15+MIN(G6/تنظیمات!$B$13,1.2)/1.2*10+H6/5*10+I6/5*10+J6/5*10,1))</f>
        <v/>
      </c>
      <c r="Q6" s="22" t="str">
        <f aca="false">IF(B6="","",IF(P6&gt;=85,"عالی",IF(P6&gt;=70,"خوب",IF(P6&gt;=55,"قابل قبول",IF(P6&gt;=40,"نیازمند بهبود","ضعیف")))))</f>
        <v/>
      </c>
    </row>
    <row r="7" customFormat="false" ht="15" hidden="false" customHeight="true" outlineLevel="0" collapsed="false">
      <c r="A7" s="16"/>
      <c r="B7" s="17"/>
      <c r="C7" s="18"/>
      <c r="D7" s="18"/>
      <c r="E7" s="18"/>
      <c r="F7" s="16"/>
      <c r="G7" s="16"/>
      <c r="H7" s="16"/>
      <c r="I7" s="16"/>
      <c r="J7" s="16"/>
      <c r="K7" s="16"/>
      <c r="L7" s="19" t="str">
        <f aca="false">IF(B7="","",IFERROR(D7/C7,0))</f>
        <v/>
      </c>
      <c r="M7" s="20" t="str">
        <f aca="false">IF(B7="","",D7-E7)</f>
        <v/>
      </c>
      <c r="N7" s="19" t="str">
        <f aca="false">IF(B7="","",IFERROR(M7/D7,0))</f>
        <v/>
      </c>
      <c r="O7" s="19" t="str">
        <f aca="false">IF(B7="","",IFERROR(G7/F7,0))</f>
        <v/>
      </c>
      <c r="P7" s="21" t="str">
        <f aca="false">IF(B7="","",ROUND(MIN(L7,1.2)/1.2*30+MIN(N7/تنظیمات!$B$11,1.2)/1.2*15+MIN(O7/تنظیمات!$B$12,1.2)/1.2*15+MIN(G7/تنظیمات!$B$13,1.2)/1.2*10+H7/5*10+I7/5*10+J7/5*10,1))</f>
        <v/>
      </c>
      <c r="Q7" s="22" t="str">
        <f aca="false">IF(B7="","",IF(P7&gt;=85,"عالی",IF(P7&gt;=70,"خوب",IF(P7&gt;=55,"قابل قبول",IF(P7&gt;=40,"نیازمند بهبود","ضعیف")))))</f>
        <v/>
      </c>
    </row>
    <row r="8" customFormat="false" ht="15" hidden="false" customHeight="true" outlineLevel="0" collapsed="false">
      <c r="A8" s="16"/>
      <c r="B8" s="17"/>
      <c r="C8" s="18"/>
      <c r="D8" s="18"/>
      <c r="E8" s="18"/>
      <c r="F8" s="16"/>
      <c r="G8" s="16"/>
      <c r="H8" s="16"/>
      <c r="I8" s="16"/>
      <c r="J8" s="16"/>
      <c r="K8" s="16"/>
      <c r="L8" s="19" t="str">
        <f aca="false">IF(B8="","",IFERROR(D8/C8,0))</f>
        <v/>
      </c>
      <c r="M8" s="20" t="str">
        <f aca="false">IF(B8="","",D8-E8)</f>
        <v/>
      </c>
      <c r="N8" s="19" t="str">
        <f aca="false">IF(B8="","",IFERROR(M8/D8,0))</f>
        <v/>
      </c>
      <c r="O8" s="19" t="str">
        <f aca="false">IF(B8="","",IFERROR(G8/F8,0))</f>
        <v/>
      </c>
      <c r="P8" s="21" t="str">
        <f aca="false">IF(B8="","",ROUND(MIN(L8,1.2)/1.2*30+MIN(N8/تنظیمات!$B$11,1.2)/1.2*15+MIN(O8/تنظیمات!$B$12,1.2)/1.2*15+MIN(G8/تنظیمات!$B$13,1.2)/1.2*10+H8/5*10+I8/5*10+J8/5*10,1))</f>
        <v/>
      </c>
      <c r="Q8" s="22" t="str">
        <f aca="false">IF(B8="","",IF(P8&gt;=85,"عالی",IF(P8&gt;=70,"خوب",IF(P8&gt;=55,"قابل قبول",IF(P8&gt;=40,"نیازمند بهبود","ضعیف")))))</f>
        <v/>
      </c>
    </row>
    <row r="9" customFormat="false" ht="15" hidden="false" customHeight="true" outlineLevel="0" collapsed="false">
      <c r="A9" s="16"/>
      <c r="B9" s="17"/>
      <c r="C9" s="18"/>
      <c r="D9" s="18"/>
      <c r="E9" s="18"/>
      <c r="F9" s="16"/>
      <c r="G9" s="16"/>
      <c r="H9" s="16"/>
      <c r="I9" s="16"/>
      <c r="J9" s="16"/>
      <c r="K9" s="16"/>
      <c r="L9" s="19" t="str">
        <f aca="false">IF(B9="","",IFERROR(D9/C9,0))</f>
        <v/>
      </c>
      <c r="M9" s="20" t="str">
        <f aca="false">IF(B9="","",D9-E9)</f>
        <v/>
      </c>
      <c r="N9" s="19" t="str">
        <f aca="false">IF(B9="","",IFERROR(M9/D9,0))</f>
        <v/>
      </c>
      <c r="O9" s="19" t="str">
        <f aca="false">IF(B9="","",IFERROR(G9/F9,0))</f>
        <v/>
      </c>
      <c r="P9" s="21" t="str">
        <f aca="false">IF(B9="","",ROUND(MIN(L9,1.2)/1.2*30+MIN(N9/تنظیمات!$B$11,1.2)/1.2*15+MIN(O9/تنظیمات!$B$12,1.2)/1.2*15+MIN(G9/تنظیمات!$B$13,1.2)/1.2*10+H9/5*10+I9/5*10+J9/5*10,1))</f>
        <v/>
      </c>
      <c r="Q9" s="22" t="str">
        <f aca="false">IF(B9="","",IF(P9&gt;=85,"عالی",IF(P9&gt;=70,"خوب",IF(P9&gt;=55,"قابل قبول",IF(P9&gt;=40,"نیازمند بهبود","ضعیف")))))</f>
        <v/>
      </c>
    </row>
    <row r="10" customFormat="false" ht="15" hidden="false" customHeight="true" outlineLevel="0" collapsed="false">
      <c r="A10" s="16"/>
      <c r="B10" s="17"/>
      <c r="C10" s="18"/>
      <c r="D10" s="18"/>
      <c r="E10" s="18"/>
      <c r="F10" s="16"/>
      <c r="G10" s="16"/>
      <c r="H10" s="16"/>
      <c r="I10" s="16"/>
      <c r="J10" s="16"/>
      <c r="K10" s="16"/>
      <c r="L10" s="19" t="str">
        <f aca="false">IF(B10="","",IFERROR(D10/C10,0))</f>
        <v/>
      </c>
      <c r="M10" s="20" t="str">
        <f aca="false">IF(B10="","",D10-E10)</f>
        <v/>
      </c>
      <c r="N10" s="19" t="str">
        <f aca="false">IF(B10="","",IFERROR(M10/D10,0))</f>
        <v/>
      </c>
      <c r="O10" s="19" t="str">
        <f aca="false">IF(B10="","",IFERROR(G10/F10,0))</f>
        <v/>
      </c>
      <c r="P10" s="21" t="str">
        <f aca="false">IF(B10="","",ROUND(MIN(L10,1.2)/1.2*30+MIN(N10/تنظیمات!$B$11,1.2)/1.2*15+MIN(O10/تنظیمات!$B$12,1.2)/1.2*15+MIN(G10/تنظیمات!$B$13,1.2)/1.2*10+H10/5*10+I10/5*10+J10/5*10,1))</f>
        <v/>
      </c>
      <c r="Q10" s="22" t="str">
        <f aca="false">IF(B10="","",IF(P10&gt;=85,"عالی",IF(P10&gt;=70,"خوب",IF(P10&gt;=55,"قابل قبول",IF(P10&gt;=40,"نیازمند بهبود","ضعیف")))))</f>
        <v/>
      </c>
    </row>
    <row r="11" customFormat="false" ht="15" hidden="false" customHeight="true" outlineLevel="0" collapsed="false">
      <c r="A11" s="16"/>
      <c r="B11" s="17"/>
      <c r="C11" s="18"/>
      <c r="D11" s="18"/>
      <c r="E11" s="18"/>
      <c r="F11" s="16"/>
      <c r="G11" s="16"/>
      <c r="H11" s="16"/>
      <c r="I11" s="16"/>
      <c r="J11" s="16"/>
      <c r="K11" s="16"/>
      <c r="L11" s="19" t="str">
        <f aca="false">IF(B11="","",IFERROR(D11/C11,0))</f>
        <v/>
      </c>
      <c r="M11" s="20" t="str">
        <f aca="false">IF(B11="","",D11-E11)</f>
        <v/>
      </c>
      <c r="N11" s="19" t="str">
        <f aca="false">IF(B11="","",IFERROR(M11/D11,0))</f>
        <v/>
      </c>
      <c r="O11" s="19" t="str">
        <f aca="false">IF(B11="","",IFERROR(G11/F11,0))</f>
        <v/>
      </c>
      <c r="P11" s="21" t="str">
        <f aca="false">IF(B11="","",ROUND(MIN(L11,1.2)/1.2*30+MIN(N11/تنظیمات!$B$11,1.2)/1.2*15+MIN(O11/تنظیمات!$B$12,1.2)/1.2*15+MIN(G11/تنظیمات!$B$13,1.2)/1.2*10+H11/5*10+I11/5*10+J11/5*10,1))</f>
        <v/>
      </c>
      <c r="Q11" s="22" t="str">
        <f aca="false">IF(B11="","",IF(P11&gt;=85,"عالی",IF(P11&gt;=70,"خوب",IF(P11&gt;=55,"قابل قبول",IF(P11&gt;=40,"نیازمند بهبود","ضعیف")))))</f>
        <v/>
      </c>
    </row>
    <row r="12" customFormat="false" ht="15" hidden="false" customHeight="true" outlineLevel="0" collapsed="false">
      <c r="A12" s="16"/>
      <c r="B12" s="17"/>
      <c r="C12" s="18"/>
      <c r="D12" s="18"/>
      <c r="E12" s="18"/>
      <c r="F12" s="16"/>
      <c r="G12" s="16"/>
      <c r="H12" s="16"/>
      <c r="I12" s="16"/>
      <c r="J12" s="16"/>
      <c r="K12" s="16"/>
      <c r="L12" s="19" t="str">
        <f aca="false">IF(B12="","",IFERROR(D12/C12,0))</f>
        <v/>
      </c>
      <c r="M12" s="20" t="str">
        <f aca="false">IF(B12="","",D12-E12)</f>
        <v/>
      </c>
      <c r="N12" s="19" t="str">
        <f aca="false">IF(B12="","",IFERROR(M12/D12,0))</f>
        <v/>
      </c>
      <c r="O12" s="19" t="str">
        <f aca="false">IF(B12="","",IFERROR(G12/F12,0))</f>
        <v/>
      </c>
      <c r="P12" s="21" t="str">
        <f aca="false">IF(B12="","",ROUND(MIN(L12,1.2)/1.2*30+MIN(N12/تنظیمات!$B$11,1.2)/1.2*15+MIN(O12/تنظیمات!$B$12,1.2)/1.2*15+MIN(G12/تنظیمات!$B$13,1.2)/1.2*10+H12/5*10+I12/5*10+J12/5*10,1))</f>
        <v/>
      </c>
      <c r="Q12" s="22" t="str">
        <f aca="false">IF(B12="","",IF(P12&gt;=85,"عالی",IF(P12&gt;=70,"خوب",IF(P12&gt;=55,"قابل قبول",IF(P12&gt;=40,"نیازمند بهبود","ضعیف")))))</f>
        <v/>
      </c>
    </row>
    <row r="13" customFormat="false" ht="15" hidden="false" customHeight="true" outlineLevel="0" collapsed="false">
      <c r="A13" s="16"/>
      <c r="B13" s="17"/>
      <c r="C13" s="18"/>
      <c r="D13" s="18"/>
      <c r="E13" s="18"/>
      <c r="F13" s="16"/>
      <c r="G13" s="16"/>
      <c r="H13" s="16"/>
      <c r="I13" s="16"/>
      <c r="J13" s="16"/>
      <c r="K13" s="16"/>
      <c r="L13" s="19" t="str">
        <f aca="false">IF(B13="","",IFERROR(D13/C13,0))</f>
        <v/>
      </c>
      <c r="M13" s="20" t="str">
        <f aca="false">IF(B13="","",D13-E13)</f>
        <v/>
      </c>
      <c r="N13" s="19" t="str">
        <f aca="false">IF(B13="","",IFERROR(M13/D13,0))</f>
        <v/>
      </c>
      <c r="O13" s="19" t="str">
        <f aca="false">IF(B13="","",IFERROR(G13/F13,0))</f>
        <v/>
      </c>
      <c r="P13" s="21" t="str">
        <f aca="false">IF(B13="","",ROUND(MIN(L13,1.2)/1.2*30+MIN(N13/تنظیمات!$B$11,1.2)/1.2*15+MIN(O13/تنظیمات!$B$12,1.2)/1.2*15+MIN(G13/تنظیمات!$B$13,1.2)/1.2*10+H13/5*10+I13/5*10+J13/5*10,1))</f>
        <v/>
      </c>
      <c r="Q13" s="22" t="str">
        <f aca="false">IF(B13="","",IF(P13&gt;=85,"عالی",IF(P13&gt;=70,"خوب",IF(P13&gt;=55,"قابل قبول",IF(P13&gt;=40,"نیازمند بهبود","ضعیف")))))</f>
        <v/>
      </c>
    </row>
    <row r="14" customFormat="false" ht="15" hidden="false" customHeight="true" outlineLevel="0" collapsed="false">
      <c r="A14" s="16"/>
      <c r="B14" s="17"/>
      <c r="C14" s="18"/>
      <c r="D14" s="18"/>
      <c r="E14" s="18"/>
      <c r="F14" s="16"/>
      <c r="G14" s="16"/>
      <c r="H14" s="16"/>
      <c r="I14" s="16"/>
      <c r="J14" s="16"/>
      <c r="K14" s="16"/>
      <c r="L14" s="19" t="str">
        <f aca="false">IF(B14="","",IFERROR(D14/C14,0))</f>
        <v/>
      </c>
      <c r="M14" s="20" t="str">
        <f aca="false">IF(B14="","",D14-E14)</f>
        <v/>
      </c>
      <c r="N14" s="19" t="str">
        <f aca="false">IF(B14="","",IFERROR(M14/D14,0))</f>
        <v/>
      </c>
      <c r="O14" s="19" t="str">
        <f aca="false">IF(B14="","",IFERROR(G14/F14,0))</f>
        <v/>
      </c>
      <c r="P14" s="21" t="str">
        <f aca="false">IF(B14="","",ROUND(MIN(L14,1.2)/1.2*30+MIN(N14/تنظیمات!$B$11,1.2)/1.2*15+MIN(O14/تنظیمات!$B$12,1.2)/1.2*15+MIN(G14/تنظیمات!$B$13,1.2)/1.2*10+H14/5*10+I14/5*10+J14/5*10,1))</f>
        <v/>
      </c>
      <c r="Q14" s="22" t="str">
        <f aca="false">IF(B14="","",IF(P14&gt;=85,"عالی",IF(P14&gt;=70,"خوب",IF(P14&gt;=55,"قابل قبول",IF(P14&gt;=40,"نیازمند بهبود","ضعیف")))))</f>
        <v/>
      </c>
    </row>
    <row r="15" customFormat="false" ht="15" hidden="false" customHeight="true" outlineLevel="0" collapsed="false">
      <c r="A15" s="16"/>
      <c r="B15" s="17"/>
      <c r="C15" s="18"/>
      <c r="D15" s="18"/>
      <c r="E15" s="18"/>
      <c r="F15" s="16"/>
      <c r="G15" s="16"/>
      <c r="H15" s="16"/>
      <c r="I15" s="16"/>
      <c r="J15" s="16"/>
      <c r="K15" s="16"/>
      <c r="L15" s="19" t="str">
        <f aca="false">IF(B15="","",IFERROR(D15/C15,0))</f>
        <v/>
      </c>
      <c r="M15" s="20" t="str">
        <f aca="false">IF(B15="","",D15-E15)</f>
        <v/>
      </c>
      <c r="N15" s="19" t="str">
        <f aca="false">IF(B15="","",IFERROR(M15/D15,0))</f>
        <v/>
      </c>
      <c r="O15" s="19" t="str">
        <f aca="false">IF(B15="","",IFERROR(G15/F15,0))</f>
        <v/>
      </c>
      <c r="P15" s="21" t="str">
        <f aca="false">IF(B15="","",ROUND(MIN(L15,1.2)/1.2*30+MIN(N15/تنظیمات!$B$11,1.2)/1.2*15+MIN(O15/تنظیمات!$B$12,1.2)/1.2*15+MIN(G15/تنظیمات!$B$13,1.2)/1.2*10+H15/5*10+I15/5*10+J15/5*10,1))</f>
        <v/>
      </c>
      <c r="Q15" s="22" t="str">
        <f aca="false">IF(B15="","",IF(P15&gt;=85,"عالی",IF(P15&gt;=70,"خوب",IF(P15&gt;=55,"قابل قبول",IF(P15&gt;=40,"نیازمند بهبود","ضعیف")))))</f>
        <v/>
      </c>
    </row>
    <row r="16" customFormat="false" ht="15" hidden="false" customHeight="true" outlineLevel="0" collapsed="false">
      <c r="A16" s="16"/>
      <c r="B16" s="17"/>
      <c r="C16" s="18"/>
      <c r="D16" s="18"/>
      <c r="E16" s="18"/>
      <c r="F16" s="16"/>
      <c r="G16" s="16"/>
      <c r="H16" s="16"/>
      <c r="I16" s="16"/>
      <c r="J16" s="16"/>
      <c r="K16" s="16"/>
      <c r="L16" s="19" t="str">
        <f aca="false">IF(B16="","",IFERROR(D16/C16,0))</f>
        <v/>
      </c>
      <c r="M16" s="20" t="str">
        <f aca="false">IF(B16="","",D16-E16)</f>
        <v/>
      </c>
      <c r="N16" s="19" t="str">
        <f aca="false">IF(B16="","",IFERROR(M16/D16,0))</f>
        <v/>
      </c>
      <c r="O16" s="19" t="str">
        <f aca="false">IF(B16="","",IFERROR(G16/F16,0))</f>
        <v/>
      </c>
      <c r="P16" s="21" t="str">
        <f aca="false">IF(B16="","",ROUND(MIN(L16,1.2)/1.2*30+MIN(N16/تنظیمات!$B$11,1.2)/1.2*15+MIN(O16/تنظیمات!$B$12,1.2)/1.2*15+MIN(G16/تنظیمات!$B$13,1.2)/1.2*10+H16/5*10+I16/5*10+J16/5*10,1))</f>
        <v/>
      </c>
      <c r="Q16" s="22" t="str">
        <f aca="false">IF(B16="","",IF(P16&gt;=85,"عالی",IF(P16&gt;=70,"خوب",IF(P16&gt;=55,"قابل قبول",IF(P16&gt;=40,"نیازمند بهبود","ضعیف")))))</f>
        <v/>
      </c>
    </row>
    <row r="17" customFormat="false" ht="15" hidden="false" customHeight="true" outlineLevel="0" collapsed="false">
      <c r="A17" s="16"/>
      <c r="B17" s="17"/>
      <c r="C17" s="18"/>
      <c r="D17" s="18"/>
      <c r="E17" s="18"/>
      <c r="F17" s="16"/>
      <c r="G17" s="16"/>
      <c r="H17" s="16"/>
      <c r="I17" s="16"/>
      <c r="J17" s="16"/>
      <c r="K17" s="16"/>
      <c r="L17" s="19" t="str">
        <f aca="false">IF(B17="","",IFERROR(D17/C17,0))</f>
        <v/>
      </c>
      <c r="M17" s="20" t="str">
        <f aca="false">IF(B17="","",D17-E17)</f>
        <v/>
      </c>
      <c r="N17" s="19" t="str">
        <f aca="false">IF(B17="","",IFERROR(M17/D17,0))</f>
        <v/>
      </c>
      <c r="O17" s="19" t="str">
        <f aca="false">IF(B17="","",IFERROR(G17/F17,0))</f>
        <v/>
      </c>
      <c r="P17" s="21" t="str">
        <f aca="false">IF(B17="","",ROUND(MIN(L17,1.2)/1.2*30+MIN(N17/تنظیمات!$B$11,1.2)/1.2*15+MIN(O17/تنظیمات!$B$12,1.2)/1.2*15+MIN(G17/تنظیمات!$B$13,1.2)/1.2*10+H17/5*10+I17/5*10+J17/5*10,1))</f>
        <v/>
      </c>
      <c r="Q17" s="22" t="str">
        <f aca="false">IF(B17="","",IF(P17&gt;=85,"عالی",IF(P17&gt;=70,"خوب",IF(P17&gt;=55,"قابل قبول",IF(P17&gt;=40,"نیازمند بهبود","ضعیف")))))</f>
        <v/>
      </c>
    </row>
    <row r="18" customFormat="false" ht="15" hidden="false" customHeight="true" outlineLevel="0" collapsed="false">
      <c r="A18" s="16"/>
      <c r="B18" s="17"/>
      <c r="C18" s="18"/>
      <c r="D18" s="18"/>
      <c r="E18" s="18"/>
      <c r="F18" s="16"/>
      <c r="G18" s="16"/>
      <c r="H18" s="16"/>
      <c r="I18" s="16"/>
      <c r="J18" s="16"/>
      <c r="K18" s="16"/>
      <c r="L18" s="19" t="str">
        <f aca="false">IF(B18="","",IFERROR(D18/C18,0))</f>
        <v/>
      </c>
      <c r="M18" s="20" t="str">
        <f aca="false">IF(B18="","",D18-E18)</f>
        <v/>
      </c>
      <c r="N18" s="19" t="str">
        <f aca="false">IF(B18="","",IFERROR(M18/D18,0))</f>
        <v/>
      </c>
      <c r="O18" s="19" t="str">
        <f aca="false">IF(B18="","",IFERROR(G18/F18,0))</f>
        <v/>
      </c>
      <c r="P18" s="21" t="str">
        <f aca="false">IF(B18="","",ROUND(MIN(L18,1.2)/1.2*30+MIN(N18/تنظیمات!$B$11,1.2)/1.2*15+MIN(O18/تنظیمات!$B$12,1.2)/1.2*15+MIN(G18/تنظیمات!$B$13,1.2)/1.2*10+H18/5*10+I18/5*10+J18/5*10,1))</f>
        <v/>
      </c>
      <c r="Q18" s="22" t="str">
        <f aca="false">IF(B18="","",IF(P18&gt;=85,"عالی",IF(P18&gt;=70,"خوب",IF(P18&gt;=55,"قابل قبول",IF(P18&gt;=40,"نیازمند بهبود","ضعیف")))))</f>
        <v/>
      </c>
    </row>
    <row r="19" customFormat="false" ht="15" hidden="false" customHeight="true" outlineLevel="0" collapsed="false">
      <c r="A19" s="16"/>
      <c r="B19" s="17"/>
      <c r="C19" s="18"/>
      <c r="D19" s="18"/>
      <c r="E19" s="18"/>
      <c r="F19" s="16"/>
      <c r="G19" s="16"/>
      <c r="H19" s="16"/>
      <c r="I19" s="16"/>
      <c r="J19" s="16"/>
      <c r="K19" s="16"/>
      <c r="L19" s="19" t="str">
        <f aca="false">IF(B19="","",IFERROR(D19/C19,0))</f>
        <v/>
      </c>
      <c r="M19" s="20" t="str">
        <f aca="false">IF(B19="","",D19-E19)</f>
        <v/>
      </c>
      <c r="N19" s="19" t="str">
        <f aca="false">IF(B19="","",IFERROR(M19/D19,0))</f>
        <v/>
      </c>
      <c r="O19" s="19" t="str">
        <f aca="false">IF(B19="","",IFERROR(G19/F19,0))</f>
        <v/>
      </c>
      <c r="P19" s="21" t="str">
        <f aca="false">IF(B19="","",ROUND(MIN(L19,1.2)/1.2*30+MIN(N19/تنظیمات!$B$11,1.2)/1.2*15+MIN(O19/تنظیمات!$B$12,1.2)/1.2*15+MIN(G19/تنظیمات!$B$13,1.2)/1.2*10+H19/5*10+I19/5*10+J19/5*10,1))</f>
        <v/>
      </c>
      <c r="Q19" s="22" t="str">
        <f aca="false">IF(B19="","",IF(P19&gt;=85,"عالی",IF(P19&gt;=70,"خوب",IF(P19&gt;=55,"قابل قبول",IF(P19&gt;=40,"نیازمند بهبود","ضعیف")))))</f>
        <v/>
      </c>
    </row>
    <row r="20" customFormat="false" ht="15" hidden="false" customHeight="true" outlineLevel="0" collapsed="false">
      <c r="A20" s="16"/>
      <c r="B20" s="17"/>
      <c r="C20" s="18"/>
      <c r="D20" s="18"/>
      <c r="E20" s="18"/>
      <c r="F20" s="16"/>
      <c r="G20" s="16"/>
      <c r="H20" s="16"/>
      <c r="I20" s="16"/>
      <c r="J20" s="16"/>
      <c r="K20" s="16"/>
      <c r="L20" s="19" t="str">
        <f aca="false">IF(B20="","",IFERROR(D20/C20,0))</f>
        <v/>
      </c>
      <c r="M20" s="20" t="str">
        <f aca="false">IF(B20="","",D20-E20)</f>
        <v/>
      </c>
      <c r="N20" s="19" t="str">
        <f aca="false">IF(B20="","",IFERROR(M20/D20,0))</f>
        <v/>
      </c>
      <c r="O20" s="19" t="str">
        <f aca="false">IF(B20="","",IFERROR(G20/F20,0))</f>
        <v/>
      </c>
      <c r="P20" s="21" t="str">
        <f aca="false">IF(B20="","",ROUND(MIN(L20,1.2)/1.2*30+MIN(N20/تنظیمات!$B$11,1.2)/1.2*15+MIN(O20/تنظیمات!$B$12,1.2)/1.2*15+MIN(G20/تنظیمات!$B$13,1.2)/1.2*10+H20/5*10+I20/5*10+J20/5*10,1))</f>
        <v/>
      </c>
      <c r="Q20" s="22" t="str">
        <f aca="false">IF(B20="","",IF(P20&gt;=85,"عالی",IF(P20&gt;=70,"خوب",IF(P20&gt;=55,"قابل قبول",IF(P20&gt;=40,"نیازمند بهبود","ضعیف")))))</f>
        <v/>
      </c>
    </row>
    <row r="21" customFormat="false" ht="15" hidden="false" customHeight="true" outlineLevel="0" collapsed="false">
      <c r="A21" s="16"/>
      <c r="B21" s="17"/>
      <c r="C21" s="18"/>
      <c r="D21" s="18"/>
      <c r="E21" s="18"/>
      <c r="F21" s="16"/>
      <c r="G21" s="16"/>
      <c r="H21" s="16"/>
      <c r="I21" s="16"/>
      <c r="J21" s="16"/>
      <c r="K21" s="16"/>
      <c r="L21" s="19" t="str">
        <f aca="false">IF(B21="","",IFERROR(D21/C21,0))</f>
        <v/>
      </c>
      <c r="M21" s="20" t="str">
        <f aca="false">IF(B21="","",D21-E21)</f>
        <v/>
      </c>
      <c r="N21" s="19" t="str">
        <f aca="false">IF(B21="","",IFERROR(M21/D21,0))</f>
        <v/>
      </c>
      <c r="O21" s="19" t="str">
        <f aca="false">IF(B21="","",IFERROR(G21/F21,0))</f>
        <v/>
      </c>
      <c r="P21" s="21" t="str">
        <f aca="false">IF(B21="","",ROUND(MIN(L21,1.2)/1.2*30+MIN(N21/تنظیمات!$B$11,1.2)/1.2*15+MIN(O21/تنظیمات!$B$12,1.2)/1.2*15+MIN(G21/تنظیمات!$B$13,1.2)/1.2*10+H21/5*10+I21/5*10+J21/5*10,1))</f>
        <v/>
      </c>
      <c r="Q21" s="22" t="str">
        <f aca="false">IF(B21="","",IF(P21&gt;=85,"عالی",IF(P21&gt;=70,"خوب",IF(P21&gt;=55,"قابل قبول",IF(P21&gt;=40,"نیازمند بهبود","ضعیف")))))</f>
        <v/>
      </c>
    </row>
    <row r="22" customFormat="false" ht="15" hidden="false" customHeight="true" outlineLevel="0" collapsed="false">
      <c r="A22" s="16"/>
      <c r="B22" s="17"/>
      <c r="C22" s="18"/>
      <c r="D22" s="18"/>
      <c r="E22" s="18"/>
      <c r="F22" s="16"/>
      <c r="G22" s="16"/>
      <c r="H22" s="16"/>
      <c r="I22" s="16"/>
      <c r="J22" s="16"/>
      <c r="K22" s="16"/>
      <c r="L22" s="19" t="str">
        <f aca="false">IF(B22="","",IFERROR(D22/C22,0))</f>
        <v/>
      </c>
      <c r="M22" s="20" t="str">
        <f aca="false">IF(B22="","",D22-E22)</f>
        <v/>
      </c>
      <c r="N22" s="19" t="str">
        <f aca="false">IF(B22="","",IFERROR(M22/D22,0))</f>
        <v/>
      </c>
      <c r="O22" s="19" t="str">
        <f aca="false">IF(B22="","",IFERROR(G22/F22,0))</f>
        <v/>
      </c>
      <c r="P22" s="21" t="str">
        <f aca="false">IF(B22="","",ROUND(MIN(L22,1.2)/1.2*30+MIN(N22/تنظیمات!$B$11,1.2)/1.2*15+MIN(O22/تنظیمات!$B$12,1.2)/1.2*15+MIN(G22/تنظیمات!$B$13,1.2)/1.2*10+H22/5*10+I22/5*10+J22/5*10,1))</f>
        <v/>
      </c>
      <c r="Q22" s="22" t="str">
        <f aca="false">IF(B22="","",IF(P22&gt;=85,"عالی",IF(P22&gt;=70,"خوب",IF(P22&gt;=55,"قابل قبول",IF(P22&gt;=40,"نیازمند بهبود","ضعیف")))))</f>
        <v/>
      </c>
    </row>
    <row r="23" customFormat="false" ht="15" hidden="false" customHeight="true" outlineLevel="0" collapsed="false">
      <c r="A23" s="16"/>
      <c r="B23" s="17"/>
      <c r="C23" s="18"/>
      <c r="D23" s="18"/>
      <c r="E23" s="18"/>
      <c r="F23" s="16"/>
      <c r="G23" s="16"/>
      <c r="H23" s="16"/>
      <c r="I23" s="16"/>
      <c r="J23" s="16"/>
      <c r="K23" s="16"/>
      <c r="L23" s="19" t="str">
        <f aca="false">IF(B23="","",IFERROR(D23/C23,0))</f>
        <v/>
      </c>
      <c r="M23" s="20" t="str">
        <f aca="false">IF(B23="","",D23-E23)</f>
        <v/>
      </c>
      <c r="N23" s="19" t="str">
        <f aca="false">IF(B23="","",IFERROR(M23/D23,0))</f>
        <v/>
      </c>
      <c r="O23" s="19" t="str">
        <f aca="false">IF(B23="","",IFERROR(G23/F23,0))</f>
        <v/>
      </c>
      <c r="P23" s="21" t="str">
        <f aca="false">IF(B23="","",ROUND(MIN(L23,1.2)/1.2*30+MIN(N23/تنظیمات!$B$11,1.2)/1.2*15+MIN(O23/تنظیمات!$B$12,1.2)/1.2*15+MIN(G23/تنظیمات!$B$13,1.2)/1.2*10+H23/5*10+I23/5*10+J23/5*10,1))</f>
        <v/>
      </c>
      <c r="Q23" s="22" t="str">
        <f aca="false">IF(B23="","",IF(P23&gt;=85,"عالی",IF(P23&gt;=70,"خوب",IF(P23&gt;=55,"قابل قبول",IF(P23&gt;=40,"نیازمند بهبود","ضعیف")))))</f>
        <v/>
      </c>
    </row>
    <row r="24" customFormat="false" ht="15" hidden="false" customHeight="true" outlineLevel="0" collapsed="false">
      <c r="A24" s="16"/>
      <c r="B24" s="17"/>
      <c r="C24" s="18"/>
      <c r="D24" s="18"/>
      <c r="E24" s="18"/>
      <c r="F24" s="16"/>
      <c r="G24" s="16"/>
      <c r="H24" s="16"/>
      <c r="I24" s="16"/>
      <c r="J24" s="16"/>
      <c r="K24" s="16"/>
      <c r="L24" s="19" t="str">
        <f aca="false">IF(B24="","",IFERROR(D24/C24,0))</f>
        <v/>
      </c>
      <c r="M24" s="20" t="str">
        <f aca="false">IF(B24="","",D24-E24)</f>
        <v/>
      </c>
      <c r="N24" s="19" t="str">
        <f aca="false">IF(B24="","",IFERROR(M24/D24,0))</f>
        <v/>
      </c>
      <c r="O24" s="19" t="str">
        <f aca="false">IF(B24="","",IFERROR(G24/F24,0))</f>
        <v/>
      </c>
      <c r="P24" s="21" t="str">
        <f aca="false">IF(B24="","",ROUND(MIN(L24,1.2)/1.2*30+MIN(N24/تنظیمات!$B$11,1.2)/1.2*15+MIN(O24/تنظیمات!$B$12,1.2)/1.2*15+MIN(G24/تنظیمات!$B$13,1.2)/1.2*10+H24/5*10+I24/5*10+J24/5*10,1))</f>
        <v/>
      </c>
      <c r="Q24" s="22" t="str">
        <f aca="false">IF(B24="","",IF(P24&gt;=85,"عالی",IF(P24&gt;=70,"خوب",IF(P24&gt;=55,"قابل قبول",IF(P24&gt;=40,"نیازمند بهبود","ضعیف")))))</f>
        <v/>
      </c>
    </row>
    <row r="25" customFormat="false" ht="15" hidden="false" customHeight="true" outlineLevel="0" collapsed="false">
      <c r="A25" s="16"/>
      <c r="B25" s="17"/>
      <c r="C25" s="18"/>
      <c r="D25" s="18"/>
      <c r="E25" s="18"/>
      <c r="F25" s="16"/>
      <c r="G25" s="16"/>
      <c r="H25" s="16"/>
      <c r="I25" s="16"/>
      <c r="J25" s="16"/>
      <c r="K25" s="16"/>
      <c r="L25" s="19" t="str">
        <f aca="false">IF(B25="","",IFERROR(D25/C25,0))</f>
        <v/>
      </c>
      <c r="M25" s="20" t="str">
        <f aca="false">IF(B25="","",D25-E25)</f>
        <v/>
      </c>
      <c r="N25" s="19" t="str">
        <f aca="false">IF(B25="","",IFERROR(M25/D25,0))</f>
        <v/>
      </c>
      <c r="O25" s="19" t="str">
        <f aca="false">IF(B25="","",IFERROR(G25/F25,0))</f>
        <v/>
      </c>
      <c r="P25" s="21" t="str">
        <f aca="false">IF(B25="","",ROUND(MIN(L25,1.2)/1.2*30+MIN(N25/تنظیمات!$B$11,1.2)/1.2*15+MIN(O25/تنظیمات!$B$12,1.2)/1.2*15+MIN(G25/تنظیمات!$B$13,1.2)/1.2*10+H25/5*10+I25/5*10+J25/5*10,1))</f>
        <v/>
      </c>
      <c r="Q25" s="22" t="str">
        <f aca="false">IF(B25="","",IF(P25&gt;=85,"عالی",IF(P25&gt;=70,"خوب",IF(P25&gt;=55,"قابل قبول",IF(P25&gt;=40,"نیازمند بهبود","ضعیف")))))</f>
        <v/>
      </c>
    </row>
    <row r="26" customFormat="false" ht="15" hidden="false" customHeight="true" outlineLevel="0" collapsed="false">
      <c r="A26" s="16"/>
      <c r="B26" s="17"/>
      <c r="C26" s="18"/>
      <c r="D26" s="18"/>
      <c r="E26" s="18"/>
      <c r="F26" s="16"/>
      <c r="G26" s="16"/>
      <c r="H26" s="16"/>
      <c r="I26" s="16"/>
      <c r="J26" s="16"/>
      <c r="K26" s="16"/>
      <c r="L26" s="19" t="str">
        <f aca="false">IF(B26="","",IFERROR(D26/C26,0))</f>
        <v/>
      </c>
      <c r="M26" s="20" t="str">
        <f aca="false">IF(B26="","",D26-E26)</f>
        <v/>
      </c>
      <c r="N26" s="19" t="str">
        <f aca="false">IF(B26="","",IFERROR(M26/D26,0))</f>
        <v/>
      </c>
      <c r="O26" s="19" t="str">
        <f aca="false">IF(B26="","",IFERROR(G26/F26,0))</f>
        <v/>
      </c>
      <c r="P26" s="21" t="str">
        <f aca="false">IF(B26="","",ROUND(MIN(L26,1.2)/1.2*30+MIN(N26/تنظیمات!$B$11,1.2)/1.2*15+MIN(O26/تنظیمات!$B$12,1.2)/1.2*15+MIN(G26/تنظیمات!$B$13,1.2)/1.2*10+H26/5*10+I26/5*10+J26/5*10,1))</f>
        <v/>
      </c>
      <c r="Q26" s="22" t="str">
        <f aca="false">IF(B26="","",IF(P26&gt;=85,"عالی",IF(P26&gt;=70,"خوب",IF(P26&gt;=55,"قابل قبول",IF(P26&gt;=40,"نیازمند بهبود","ضعیف")))))</f>
        <v/>
      </c>
    </row>
    <row r="27" customFormat="false" ht="15" hidden="false" customHeight="true" outlineLevel="0" collapsed="false">
      <c r="A27" s="23"/>
      <c r="B27" s="23"/>
      <c r="C27" s="24"/>
      <c r="D27" s="24"/>
      <c r="E27" s="24"/>
      <c r="F27" s="23"/>
      <c r="G27" s="23"/>
      <c r="H27" s="23"/>
      <c r="I27" s="23"/>
      <c r="J27" s="23"/>
      <c r="K27" s="23"/>
      <c r="L27" s="25" t="str">
        <f aca="false">IF(B27="","",IFERROR(D27/C27,0))</f>
        <v/>
      </c>
      <c r="M27" s="24" t="str">
        <f aca="false">IF(B27="","",D27-E27)</f>
        <v/>
      </c>
      <c r="N27" s="25" t="str">
        <f aca="false">IF(B27="","",IFERROR(M27/D27,0))</f>
        <v/>
      </c>
      <c r="O27" s="25" t="str">
        <f aca="false">IF(B27="","",IFERROR(G27/F27,0))</f>
        <v/>
      </c>
      <c r="P27" s="26" t="str">
        <f aca="false">IF(B27="","",ROUND(MIN(L27,1.2)/1.2*30+MIN(N27/تنظیمات!$B$11,1.2)/1.2*15+MIN(O27/تنظیمات!$B$12,1.2)/1.2*15+MIN(G27/تنظیمات!$B$13,1.2)/1.2*10+H27/5*10+I27/5*10+J27/5*10,1))</f>
        <v/>
      </c>
      <c r="Q27" s="23" t="str">
        <f aca="false">IF(B27="","",IF(P27&gt;=85,"عالی",IF(P27&gt;=70,"خوب",IF(P27&gt;=55,"قابل قبول",IF(P27&gt;=40,"نیازمند بهبود","ضعیف")))))</f>
        <v/>
      </c>
    </row>
    <row r="28" customFormat="false" ht="15" hidden="false" customHeight="true" outlineLevel="0" collapsed="false">
      <c r="A28" s="23"/>
      <c r="B28" s="23"/>
      <c r="C28" s="24"/>
      <c r="D28" s="24"/>
      <c r="E28" s="24"/>
      <c r="F28" s="23"/>
      <c r="G28" s="23"/>
      <c r="H28" s="23"/>
      <c r="I28" s="23"/>
      <c r="J28" s="23"/>
      <c r="K28" s="23"/>
      <c r="L28" s="25" t="str">
        <f aca="false">IF(B28="","",IFERROR(D28/C28,0))</f>
        <v/>
      </c>
      <c r="M28" s="24" t="str">
        <f aca="false">IF(B28="","",D28-E28)</f>
        <v/>
      </c>
      <c r="N28" s="25" t="str">
        <f aca="false">IF(B28="","",IFERROR(M28/D28,0))</f>
        <v/>
      </c>
      <c r="O28" s="25" t="str">
        <f aca="false">IF(B28="","",IFERROR(G28/F28,0))</f>
        <v/>
      </c>
      <c r="P28" s="26" t="str">
        <f aca="false">IF(B28="","",ROUND(MIN(L28,1.2)/1.2*30+MIN(N28/تنظیمات!$B$11,1.2)/1.2*15+MIN(O28/تنظیمات!$B$12,1.2)/1.2*15+MIN(G28/تنظیمات!$B$13,1.2)/1.2*10+H28/5*10+I28/5*10+J28/5*10,1))</f>
        <v/>
      </c>
      <c r="Q28" s="23" t="str">
        <f aca="false">IF(B28="","",IF(P28&gt;=85,"عالی",IF(P28&gt;=70,"خوب",IF(P28&gt;=55,"قابل قبول",IF(P28&gt;=40,"نیازمند بهبود","ضعیف")))))</f>
        <v/>
      </c>
    </row>
    <row r="29" customFormat="false" ht="15" hidden="false" customHeight="true" outlineLevel="0" collapsed="false">
      <c r="A29" s="23"/>
      <c r="B29" s="23"/>
      <c r="C29" s="24"/>
      <c r="D29" s="24"/>
      <c r="E29" s="24"/>
      <c r="F29" s="23"/>
      <c r="G29" s="23"/>
      <c r="H29" s="23"/>
      <c r="I29" s="23"/>
      <c r="J29" s="23"/>
      <c r="K29" s="23"/>
      <c r="L29" s="25" t="str">
        <f aca="false">IF(B29="","",IFERROR(D29/C29,0))</f>
        <v/>
      </c>
      <c r="M29" s="24" t="str">
        <f aca="false">IF(B29="","",D29-E29)</f>
        <v/>
      </c>
      <c r="N29" s="25" t="str">
        <f aca="false">IF(B29="","",IFERROR(M29/D29,0))</f>
        <v/>
      </c>
      <c r="O29" s="25" t="str">
        <f aca="false">IF(B29="","",IFERROR(G29/F29,0))</f>
        <v/>
      </c>
      <c r="P29" s="26" t="str">
        <f aca="false">IF(B29="","",ROUND(MIN(L29,1.2)/1.2*30+MIN(N29/تنظیمات!$B$11,1.2)/1.2*15+MIN(O29/تنظیمات!$B$12,1.2)/1.2*15+MIN(G29/تنظیمات!$B$13,1.2)/1.2*10+H29/5*10+I29/5*10+J29/5*10,1))</f>
        <v/>
      </c>
      <c r="Q29" s="23" t="str">
        <f aca="false">IF(B29="","",IF(P29&gt;=85,"عالی",IF(P29&gt;=70,"خوب",IF(P29&gt;=55,"قابل قبول",IF(P29&gt;=40,"نیازمند بهبود","ضعیف")))))</f>
        <v/>
      </c>
    </row>
    <row r="30" customFormat="false" ht="15" hidden="false" customHeight="true" outlineLevel="0" collapsed="false">
      <c r="A30" s="23"/>
      <c r="B30" s="23"/>
      <c r="C30" s="24"/>
      <c r="D30" s="24"/>
      <c r="E30" s="24"/>
      <c r="F30" s="23"/>
      <c r="G30" s="23"/>
      <c r="H30" s="23"/>
      <c r="I30" s="23"/>
      <c r="J30" s="23"/>
      <c r="K30" s="23"/>
      <c r="L30" s="25" t="str">
        <f aca="false">IF(B30="","",IFERROR(D30/C30,0))</f>
        <v/>
      </c>
      <c r="M30" s="24" t="str">
        <f aca="false">IF(B30="","",D30-E30)</f>
        <v/>
      </c>
      <c r="N30" s="25" t="str">
        <f aca="false">IF(B30="","",IFERROR(M30/D30,0))</f>
        <v/>
      </c>
      <c r="O30" s="25" t="str">
        <f aca="false">IF(B30="","",IFERROR(G30/F30,0))</f>
        <v/>
      </c>
      <c r="P30" s="26" t="str">
        <f aca="false">IF(B30="","",ROUND(MIN(L30,1.2)/1.2*30+MIN(N30/تنظیمات!$B$11,1.2)/1.2*15+MIN(O30/تنظیمات!$B$12,1.2)/1.2*15+MIN(G30/تنظیمات!$B$13,1.2)/1.2*10+H30/5*10+I30/5*10+J30/5*10,1))</f>
        <v/>
      </c>
      <c r="Q30" s="23" t="str">
        <f aca="false">IF(B30="","",IF(P30&gt;=85,"عالی",IF(P30&gt;=70,"خوب",IF(P30&gt;=55,"قابل قبول",IF(P30&gt;=40,"نیازمند بهبود","ضعیف")))))</f>
        <v/>
      </c>
    </row>
    <row r="31" customFormat="false" ht="15" hidden="false" customHeight="true" outlineLevel="0" collapsed="false">
      <c r="A31" s="23"/>
      <c r="B31" s="23"/>
      <c r="C31" s="24"/>
      <c r="D31" s="24"/>
      <c r="E31" s="24"/>
      <c r="F31" s="23"/>
      <c r="G31" s="23"/>
      <c r="H31" s="23"/>
      <c r="I31" s="23"/>
      <c r="J31" s="23"/>
      <c r="K31" s="23"/>
      <c r="L31" s="25" t="str">
        <f aca="false">IF(B31="","",IFERROR(D31/C31,0))</f>
        <v/>
      </c>
      <c r="M31" s="24" t="str">
        <f aca="false">IF(B31="","",D31-E31)</f>
        <v/>
      </c>
      <c r="N31" s="25" t="str">
        <f aca="false">IF(B31="","",IFERROR(M31/D31,0))</f>
        <v/>
      </c>
      <c r="O31" s="25" t="str">
        <f aca="false">IF(B31="","",IFERROR(G31/F31,0))</f>
        <v/>
      </c>
      <c r="P31" s="26" t="str">
        <f aca="false">IF(B31="","",ROUND(MIN(L31,1.2)/1.2*30+MIN(N31/تنظیمات!$B$11,1.2)/1.2*15+MIN(O31/تنظیمات!$B$12,1.2)/1.2*15+MIN(G31/تنظیمات!$B$13,1.2)/1.2*10+H31/5*10+I31/5*10+J31/5*10,1))</f>
        <v/>
      </c>
      <c r="Q31" s="23" t="str">
        <f aca="false">IF(B31="","",IF(P31&gt;=85,"عالی",IF(P31&gt;=70,"خوب",IF(P31&gt;=55,"قابل قبول",IF(P31&gt;=40,"نیازمند بهبود","ضعیف")))))</f>
        <v/>
      </c>
    </row>
    <row r="32" customFormat="false" ht="15" hidden="false" customHeight="true" outlineLevel="0" collapsed="false">
      <c r="A32" s="23"/>
      <c r="B32" s="23"/>
      <c r="C32" s="24"/>
      <c r="D32" s="24"/>
      <c r="E32" s="24"/>
      <c r="F32" s="23"/>
      <c r="G32" s="23"/>
      <c r="H32" s="23"/>
      <c r="I32" s="23"/>
      <c r="J32" s="23"/>
      <c r="K32" s="23"/>
      <c r="L32" s="25" t="str">
        <f aca="false">IF(B32="","",IFERROR(D32/C32,0))</f>
        <v/>
      </c>
      <c r="M32" s="24" t="str">
        <f aca="false">IF(B32="","",D32-E32)</f>
        <v/>
      </c>
      <c r="N32" s="25" t="str">
        <f aca="false">IF(B32="","",IFERROR(M32/D32,0))</f>
        <v/>
      </c>
      <c r="O32" s="25" t="str">
        <f aca="false">IF(B32="","",IFERROR(G32/F32,0))</f>
        <v/>
      </c>
      <c r="P32" s="26" t="str">
        <f aca="false">IF(B32="","",ROUND(MIN(L32,1.2)/1.2*30+MIN(N32/تنظیمات!$B$11,1.2)/1.2*15+MIN(O32/تنظیمات!$B$12,1.2)/1.2*15+MIN(G32/تنظیمات!$B$13,1.2)/1.2*10+H32/5*10+I32/5*10+J32/5*10,1))</f>
        <v/>
      </c>
      <c r="Q32" s="23" t="str">
        <f aca="false">IF(B32="","",IF(P32&gt;=85,"عالی",IF(P32&gt;=70,"خوب",IF(P32&gt;=55,"قابل قبول",IF(P32&gt;=40,"نیازمند بهبود","ضعیف")))))</f>
        <v/>
      </c>
    </row>
    <row r="33" customFormat="false" ht="15" hidden="false" customHeight="true" outlineLevel="0" collapsed="false">
      <c r="A33" s="23"/>
      <c r="B33" s="23"/>
      <c r="C33" s="24"/>
      <c r="D33" s="24"/>
      <c r="E33" s="24"/>
      <c r="F33" s="23"/>
      <c r="G33" s="23"/>
      <c r="H33" s="23"/>
      <c r="I33" s="23"/>
      <c r="J33" s="23"/>
      <c r="K33" s="23"/>
      <c r="L33" s="25" t="str">
        <f aca="false">IF(B33="","",IFERROR(D33/C33,0))</f>
        <v/>
      </c>
      <c r="M33" s="24" t="str">
        <f aca="false">IF(B33="","",D33-E33)</f>
        <v/>
      </c>
      <c r="N33" s="25" t="str">
        <f aca="false">IF(B33="","",IFERROR(M33/D33,0))</f>
        <v/>
      </c>
      <c r="O33" s="25" t="str">
        <f aca="false">IF(B33="","",IFERROR(G33/F33,0))</f>
        <v/>
      </c>
      <c r="P33" s="26" t="str">
        <f aca="false">IF(B33="","",ROUND(MIN(L33,1.2)/1.2*30+MIN(N33/تنظیمات!$B$11,1.2)/1.2*15+MIN(O33/تنظیمات!$B$12,1.2)/1.2*15+MIN(G33/تنظیمات!$B$13,1.2)/1.2*10+H33/5*10+I33/5*10+J33/5*10,1))</f>
        <v/>
      </c>
      <c r="Q33" s="23" t="str">
        <f aca="false">IF(B33="","",IF(P33&gt;=85,"عالی",IF(P33&gt;=70,"خوب",IF(P33&gt;=55,"قابل قبول",IF(P33&gt;=40,"نیازمند بهبود","ضعیف")))))</f>
        <v/>
      </c>
    </row>
    <row r="34" customFormat="false" ht="15" hidden="false" customHeight="true" outlineLevel="0" collapsed="false">
      <c r="A34" s="23"/>
      <c r="B34" s="23"/>
      <c r="C34" s="24"/>
      <c r="D34" s="24"/>
      <c r="E34" s="24"/>
      <c r="F34" s="23"/>
      <c r="G34" s="23"/>
      <c r="H34" s="23"/>
      <c r="I34" s="23"/>
      <c r="J34" s="23"/>
      <c r="K34" s="23"/>
      <c r="L34" s="25" t="str">
        <f aca="false">IF(B34="","",IFERROR(D34/C34,0))</f>
        <v/>
      </c>
      <c r="M34" s="24" t="str">
        <f aca="false">IF(B34="","",D34-E34)</f>
        <v/>
      </c>
      <c r="N34" s="25" t="str">
        <f aca="false">IF(B34="","",IFERROR(M34/D34,0))</f>
        <v/>
      </c>
      <c r="O34" s="25" t="str">
        <f aca="false">IF(B34="","",IFERROR(G34/F34,0))</f>
        <v/>
      </c>
      <c r="P34" s="26" t="str">
        <f aca="false">IF(B34="","",ROUND(MIN(L34,1.2)/1.2*30+MIN(N34/تنظیمات!$B$11,1.2)/1.2*15+MIN(O34/تنظیمات!$B$12,1.2)/1.2*15+MIN(G34/تنظیمات!$B$13,1.2)/1.2*10+H34/5*10+I34/5*10+J34/5*10,1))</f>
        <v/>
      </c>
      <c r="Q34" s="23" t="str">
        <f aca="false">IF(B34="","",IF(P34&gt;=85,"عالی",IF(P34&gt;=70,"خوب",IF(P34&gt;=55,"قابل قبول",IF(P34&gt;=40,"نیازمند بهبود","ضعیف")))))</f>
        <v/>
      </c>
    </row>
    <row r="35" customFormat="false" ht="15" hidden="false" customHeight="true" outlineLevel="0" collapsed="false">
      <c r="A35" s="23"/>
      <c r="B35" s="23"/>
      <c r="C35" s="24"/>
      <c r="D35" s="24"/>
      <c r="E35" s="24"/>
      <c r="F35" s="23"/>
      <c r="G35" s="23"/>
      <c r="H35" s="23"/>
      <c r="I35" s="23"/>
      <c r="J35" s="23"/>
      <c r="K35" s="23"/>
      <c r="L35" s="25" t="str">
        <f aca="false">IF(B35="","",IFERROR(D35/C35,0))</f>
        <v/>
      </c>
      <c r="M35" s="24" t="str">
        <f aca="false">IF(B35="","",D35-E35)</f>
        <v/>
      </c>
      <c r="N35" s="25" t="str">
        <f aca="false">IF(B35="","",IFERROR(M35/D35,0))</f>
        <v/>
      </c>
      <c r="O35" s="25" t="str">
        <f aca="false">IF(B35="","",IFERROR(G35/F35,0))</f>
        <v/>
      </c>
      <c r="P35" s="26" t="str">
        <f aca="false">IF(B35="","",ROUND(MIN(L35,1.2)/1.2*30+MIN(N35/تنظیمات!$B$11,1.2)/1.2*15+MIN(O35/تنظیمات!$B$12,1.2)/1.2*15+MIN(G35/تنظیمات!$B$13,1.2)/1.2*10+H35/5*10+I35/5*10+J35/5*10,1))</f>
        <v/>
      </c>
      <c r="Q35" s="23" t="str">
        <f aca="false">IF(B35="","",IF(P35&gt;=85,"عالی",IF(P35&gt;=70,"خوب",IF(P35&gt;=55,"قابل قبول",IF(P35&gt;=40,"نیازمند بهبود","ضعیف")))))</f>
        <v/>
      </c>
    </row>
    <row r="36" customFormat="false" ht="15" hidden="false" customHeight="true" outlineLevel="0" collapsed="false">
      <c r="A36" s="23"/>
      <c r="B36" s="23"/>
      <c r="C36" s="24"/>
      <c r="D36" s="24"/>
      <c r="E36" s="24"/>
      <c r="F36" s="23"/>
      <c r="G36" s="23"/>
      <c r="H36" s="23"/>
      <c r="I36" s="23"/>
      <c r="J36" s="23"/>
      <c r="K36" s="23"/>
      <c r="L36" s="25" t="str">
        <f aca="false">IF(B36="","",IFERROR(D36/C36,0))</f>
        <v/>
      </c>
      <c r="M36" s="24" t="str">
        <f aca="false">IF(B36="","",D36-E36)</f>
        <v/>
      </c>
      <c r="N36" s="25" t="str">
        <f aca="false">IF(B36="","",IFERROR(M36/D36,0))</f>
        <v/>
      </c>
      <c r="O36" s="25" t="str">
        <f aca="false">IF(B36="","",IFERROR(G36/F36,0))</f>
        <v/>
      </c>
      <c r="P36" s="26" t="str">
        <f aca="false">IF(B36="","",ROUND(MIN(L36,1.2)/1.2*30+MIN(N36/تنظیمات!$B$11,1.2)/1.2*15+MIN(O36/تنظیمات!$B$12,1.2)/1.2*15+MIN(G36/تنظیمات!$B$13,1.2)/1.2*10+H36/5*10+I36/5*10+J36/5*10,1))</f>
        <v/>
      </c>
      <c r="Q36" s="23" t="str">
        <f aca="false">IF(B36="","",IF(P36&gt;=85,"عالی",IF(P36&gt;=70,"خوب",IF(P36&gt;=55,"قابل قبول",IF(P36&gt;=40,"نیازمند بهبود","ضعیف")))))</f>
        <v/>
      </c>
    </row>
    <row r="37" customFormat="false" ht="15" hidden="false" customHeight="true" outlineLevel="0" collapsed="false">
      <c r="A37" s="23"/>
      <c r="B37" s="23"/>
      <c r="C37" s="24"/>
      <c r="D37" s="24"/>
      <c r="E37" s="24"/>
      <c r="F37" s="23"/>
      <c r="G37" s="23"/>
      <c r="H37" s="23"/>
      <c r="I37" s="23"/>
      <c r="J37" s="23"/>
      <c r="K37" s="23"/>
      <c r="L37" s="25" t="str">
        <f aca="false">IF(B37="","",IFERROR(D37/C37,0))</f>
        <v/>
      </c>
      <c r="M37" s="24" t="str">
        <f aca="false">IF(B37="","",D37-E37)</f>
        <v/>
      </c>
      <c r="N37" s="25" t="str">
        <f aca="false">IF(B37="","",IFERROR(M37/D37,0))</f>
        <v/>
      </c>
      <c r="O37" s="25" t="str">
        <f aca="false">IF(B37="","",IFERROR(G37/F37,0))</f>
        <v/>
      </c>
      <c r="P37" s="26" t="str">
        <f aca="false">IF(B37="","",ROUND(MIN(L37,1.2)/1.2*30+MIN(N37/تنظیمات!$B$11,1.2)/1.2*15+MIN(O37/تنظیمات!$B$12,1.2)/1.2*15+MIN(G37/تنظیمات!$B$13,1.2)/1.2*10+H37/5*10+I37/5*10+J37/5*10,1))</f>
        <v/>
      </c>
      <c r="Q37" s="23" t="str">
        <f aca="false">IF(B37="","",IF(P37&gt;=85,"عالی",IF(P37&gt;=70,"خوب",IF(P37&gt;=55,"قابل قبول",IF(P37&gt;=40,"نیازمند بهبود","ضعیف")))))</f>
        <v/>
      </c>
    </row>
    <row r="38" customFormat="false" ht="15" hidden="false" customHeight="true" outlineLevel="0" collapsed="false">
      <c r="A38" s="23"/>
      <c r="B38" s="23"/>
      <c r="C38" s="24"/>
      <c r="D38" s="24"/>
      <c r="E38" s="24"/>
      <c r="F38" s="23"/>
      <c r="G38" s="23"/>
      <c r="H38" s="23"/>
      <c r="I38" s="23"/>
      <c r="J38" s="23"/>
      <c r="K38" s="23"/>
      <c r="L38" s="25" t="str">
        <f aca="false">IF(B38="","",IFERROR(D38/C38,0))</f>
        <v/>
      </c>
      <c r="M38" s="24" t="str">
        <f aca="false">IF(B38="","",D38-E38)</f>
        <v/>
      </c>
      <c r="N38" s="25" t="str">
        <f aca="false">IF(B38="","",IFERROR(M38/D38,0))</f>
        <v/>
      </c>
      <c r="O38" s="25" t="str">
        <f aca="false">IF(B38="","",IFERROR(G38/F38,0))</f>
        <v/>
      </c>
      <c r="P38" s="26" t="str">
        <f aca="false">IF(B38="","",ROUND(MIN(L38,1.2)/1.2*30+MIN(N38/تنظیمات!$B$11,1.2)/1.2*15+MIN(O38/تنظیمات!$B$12,1.2)/1.2*15+MIN(G38/تنظیمات!$B$13,1.2)/1.2*10+H38/5*10+I38/5*10+J38/5*10,1))</f>
        <v/>
      </c>
      <c r="Q38" s="23" t="str">
        <f aca="false">IF(B38="","",IF(P38&gt;=85,"عالی",IF(P38&gt;=70,"خوب",IF(P38&gt;=55,"قابل قبول",IF(P38&gt;=40,"نیازمند بهبود","ضعیف")))))</f>
        <v/>
      </c>
    </row>
    <row r="39" customFormat="false" ht="15" hidden="false" customHeight="true" outlineLevel="0" collapsed="false">
      <c r="A39" s="23"/>
      <c r="B39" s="23"/>
      <c r="C39" s="24"/>
      <c r="D39" s="24"/>
      <c r="E39" s="24"/>
      <c r="F39" s="23"/>
      <c r="G39" s="23"/>
      <c r="H39" s="23"/>
      <c r="I39" s="23"/>
      <c r="J39" s="23"/>
      <c r="K39" s="23"/>
      <c r="L39" s="25" t="str">
        <f aca="false">IF(B39="","",IFERROR(D39/C39,0))</f>
        <v/>
      </c>
      <c r="M39" s="24" t="str">
        <f aca="false">IF(B39="","",D39-E39)</f>
        <v/>
      </c>
      <c r="N39" s="25" t="str">
        <f aca="false">IF(B39="","",IFERROR(M39/D39,0))</f>
        <v/>
      </c>
      <c r="O39" s="25" t="str">
        <f aca="false">IF(B39="","",IFERROR(G39/F39,0))</f>
        <v/>
      </c>
      <c r="P39" s="26" t="str">
        <f aca="false">IF(B39="","",ROUND(MIN(L39,1.2)/1.2*30+MIN(N39/تنظیمات!$B$11,1.2)/1.2*15+MIN(O39/تنظیمات!$B$12,1.2)/1.2*15+MIN(G39/تنظیمات!$B$13,1.2)/1.2*10+H39/5*10+I39/5*10+J39/5*10,1))</f>
        <v/>
      </c>
      <c r="Q39" s="23" t="str">
        <f aca="false">IF(B39="","",IF(P39&gt;=85,"عالی",IF(P39&gt;=70,"خوب",IF(P39&gt;=55,"قابل قبول",IF(P39&gt;=40,"نیازمند بهبود","ضعیف")))))</f>
        <v/>
      </c>
    </row>
    <row r="40" customFormat="false" ht="15" hidden="false" customHeight="true" outlineLevel="0" collapsed="false">
      <c r="A40" s="23"/>
      <c r="B40" s="23"/>
      <c r="C40" s="24"/>
      <c r="D40" s="24"/>
      <c r="E40" s="24"/>
      <c r="F40" s="23"/>
      <c r="G40" s="23"/>
      <c r="H40" s="23"/>
      <c r="I40" s="23"/>
      <c r="J40" s="23"/>
      <c r="K40" s="23"/>
      <c r="L40" s="25" t="str">
        <f aca="false">IF(B40="","",IFERROR(D40/C40,0))</f>
        <v/>
      </c>
      <c r="M40" s="24" t="str">
        <f aca="false">IF(B40="","",D40-E40)</f>
        <v/>
      </c>
      <c r="N40" s="25" t="str">
        <f aca="false">IF(B40="","",IFERROR(M40/D40,0))</f>
        <v/>
      </c>
      <c r="O40" s="25" t="str">
        <f aca="false">IF(B40="","",IFERROR(G40/F40,0))</f>
        <v/>
      </c>
      <c r="P40" s="26" t="str">
        <f aca="false">IF(B40="","",ROUND(MIN(L40,1.2)/1.2*30+MIN(N40/تنظیمات!$B$11,1.2)/1.2*15+MIN(O40/تنظیمات!$B$12,1.2)/1.2*15+MIN(G40/تنظیمات!$B$13,1.2)/1.2*10+H40/5*10+I40/5*10+J40/5*10,1))</f>
        <v/>
      </c>
      <c r="Q40" s="23" t="str">
        <f aca="false">IF(B40="","",IF(P40&gt;=85,"عالی",IF(P40&gt;=70,"خوب",IF(P40&gt;=55,"قابل قبول",IF(P40&gt;=40,"نیازمند بهبود","ضعیف")))))</f>
        <v/>
      </c>
    </row>
    <row r="41" customFormat="false" ht="15" hidden="false" customHeight="true" outlineLevel="0" collapsed="false">
      <c r="A41" s="23"/>
      <c r="B41" s="23"/>
      <c r="C41" s="24"/>
      <c r="D41" s="24"/>
      <c r="E41" s="24"/>
      <c r="F41" s="23"/>
      <c r="G41" s="23"/>
      <c r="H41" s="23"/>
      <c r="I41" s="23"/>
      <c r="J41" s="23"/>
      <c r="K41" s="23"/>
      <c r="L41" s="25" t="str">
        <f aca="false">IF(B41="","",IFERROR(D41/C41,0))</f>
        <v/>
      </c>
      <c r="M41" s="24" t="str">
        <f aca="false">IF(B41="","",D41-E41)</f>
        <v/>
      </c>
      <c r="N41" s="25" t="str">
        <f aca="false">IF(B41="","",IFERROR(M41/D41,0))</f>
        <v/>
      </c>
      <c r="O41" s="25" t="str">
        <f aca="false">IF(B41="","",IFERROR(G41/F41,0))</f>
        <v/>
      </c>
      <c r="P41" s="26" t="str">
        <f aca="false">IF(B41="","",ROUND(MIN(L41,1.2)/1.2*30+MIN(N41/تنظیمات!$B$11,1.2)/1.2*15+MIN(O41/تنظیمات!$B$12,1.2)/1.2*15+MIN(G41/تنظیمات!$B$13,1.2)/1.2*10+H41/5*10+I41/5*10+J41/5*10,1))</f>
        <v/>
      </c>
      <c r="Q41" s="23" t="str">
        <f aca="false">IF(B41="","",IF(P41&gt;=85,"عالی",IF(P41&gt;=70,"خوب",IF(P41&gt;=55,"قابل قبول",IF(P41&gt;=40,"نیازمند بهبود","ضعیف")))))</f>
        <v/>
      </c>
    </row>
    <row r="42" customFormat="false" ht="15" hidden="false" customHeight="true" outlineLevel="0" collapsed="false">
      <c r="A42" s="23"/>
      <c r="B42" s="23"/>
      <c r="C42" s="24"/>
      <c r="D42" s="24"/>
      <c r="E42" s="24"/>
      <c r="F42" s="23"/>
      <c r="G42" s="23"/>
      <c r="H42" s="23"/>
      <c r="I42" s="23"/>
      <c r="J42" s="23"/>
      <c r="K42" s="23"/>
      <c r="L42" s="25" t="str">
        <f aca="false">IF(B42="","",IFERROR(D42/C42,0))</f>
        <v/>
      </c>
      <c r="M42" s="24" t="str">
        <f aca="false">IF(B42="","",D42-E42)</f>
        <v/>
      </c>
      <c r="N42" s="25" t="str">
        <f aca="false">IF(B42="","",IFERROR(M42/D42,0))</f>
        <v/>
      </c>
      <c r="O42" s="25" t="str">
        <f aca="false">IF(B42="","",IFERROR(G42/F42,0))</f>
        <v/>
      </c>
      <c r="P42" s="26" t="str">
        <f aca="false">IF(B42="","",ROUND(MIN(L42,1.2)/1.2*30+MIN(N42/تنظیمات!$B$11,1.2)/1.2*15+MIN(O42/تنظیمات!$B$12,1.2)/1.2*15+MIN(G42/تنظیمات!$B$13,1.2)/1.2*10+H42/5*10+I42/5*10+J42/5*10,1))</f>
        <v/>
      </c>
      <c r="Q42" s="23" t="str">
        <f aca="false">IF(B42="","",IF(P42&gt;=85,"عالی",IF(P42&gt;=70,"خوب",IF(P42&gt;=55,"قابل قبول",IF(P42&gt;=40,"نیازمند بهبود","ضعیف")))))</f>
        <v/>
      </c>
    </row>
    <row r="43" customFormat="false" ht="15" hidden="false" customHeight="true" outlineLevel="0" collapsed="false">
      <c r="A43" s="23"/>
      <c r="B43" s="23"/>
      <c r="C43" s="24"/>
      <c r="D43" s="24"/>
      <c r="E43" s="24"/>
      <c r="F43" s="23"/>
      <c r="G43" s="23"/>
      <c r="H43" s="23"/>
      <c r="I43" s="23"/>
      <c r="J43" s="23"/>
      <c r="K43" s="23"/>
      <c r="L43" s="25" t="str">
        <f aca="false">IF(B43="","",IFERROR(D43/C43,0))</f>
        <v/>
      </c>
      <c r="M43" s="24" t="str">
        <f aca="false">IF(B43="","",D43-E43)</f>
        <v/>
      </c>
      <c r="N43" s="25" t="str">
        <f aca="false">IF(B43="","",IFERROR(M43/D43,0))</f>
        <v/>
      </c>
      <c r="O43" s="25" t="str">
        <f aca="false">IF(B43="","",IFERROR(G43/F43,0))</f>
        <v/>
      </c>
      <c r="P43" s="26" t="str">
        <f aca="false">IF(B43="","",ROUND(MIN(L43,1.2)/1.2*30+MIN(N43/تنظیمات!$B$11,1.2)/1.2*15+MIN(O43/تنظیمات!$B$12,1.2)/1.2*15+MIN(G43/تنظیمات!$B$13,1.2)/1.2*10+H43/5*10+I43/5*10+J43/5*10,1))</f>
        <v/>
      </c>
      <c r="Q43" s="23" t="str">
        <f aca="false">IF(B43="","",IF(P43&gt;=85,"عالی",IF(P43&gt;=70,"خوب",IF(P43&gt;=55,"قابل قبول",IF(P43&gt;=40,"نیازمند بهبود","ضعیف")))))</f>
        <v/>
      </c>
    </row>
    <row r="44" customFormat="false" ht="15" hidden="false" customHeight="true" outlineLevel="0" collapsed="false">
      <c r="A44" s="23"/>
      <c r="B44" s="23"/>
      <c r="C44" s="24"/>
      <c r="D44" s="24"/>
      <c r="E44" s="24"/>
      <c r="F44" s="23"/>
      <c r="G44" s="23"/>
      <c r="H44" s="23"/>
      <c r="I44" s="23"/>
      <c r="J44" s="23"/>
      <c r="K44" s="23"/>
      <c r="L44" s="25" t="str">
        <f aca="false">IF(B44="","",IFERROR(D44/C44,0))</f>
        <v/>
      </c>
      <c r="M44" s="24" t="str">
        <f aca="false">IF(B44="","",D44-E44)</f>
        <v/>
      </c>
      <c r="N44" s="25" t="str">
        <f aca="false">IF(B44="","",IFERROR(M44/D44,0))</f>
        <v/>
      </c>
      <c r="O44" s="25" t="str">
        <f aca="false">IF(B44="","",IFERROR(G44/F44,0))</f>
        <v/>
      </c>
      <c r="P44" s="26" t="str">
        <f aca="false">IF(B44="","",ROUND(MIN(L44,1.2)/1.2*30+MIN(N44/تنظیمات!$B$11,1.2)/1.2*15+MIN(O44/تنظیمات!$B$12,1.2)/1.2*15+MIN(G44/تنظیمات!$B$13,1.2)/1.2*10+H44/5*10+I44/5*10+J44/5*10,1))</f>
        <v/>
      </c>
      <c r="Q44" s="23" t="str">
        <f aca="false">IF(B44="","",IF(P44&gt;=85,"عالی",IF(P44&gt;=70,"خوب",IF(P44&gt;=55,"قابل قبول",IF(P44&gt;=40,"نیازمند بهبود","ضعیف")))))</f>
        <v/>
      </c>
    </row>
    <row r="45" customFormat="false" ht="15" hidden="false" customHeight="true" outlineLevel="0" collapsed="false">
      <c r="A45" s="23"/>
      <c r="B45" s="23"/>
      <c r="C45" s="24"/>
      <c r="D45" s="24"/>
      <c r="E45" s="24"/>
      <c r="F45" s="23"/>
      <c r="G45" s="23"/>
      <c r="H45" s="23"/>
      <c r="I45" s="23"/>
      <c r="J45" s="23"/>
      <c r="K45" s="23"/>
      <c r="L45" s="25" t="str">
        <f aca="false">IF(B45="","",IFERROR(D45/C45,0))</f>
        <v/>
      </c>
      <c r="M45" s="24" t="str">
        <f aca="false">IF(B45="","",D45-E45)</f>
        <v/>
      </c>
      <c r="N45" s="25" t="str">
        <f aca="false">IF(B45="","",IFERROR(M45/D45,0))</f>
        <v/>
      </c>
      <c r="O45" s="25" t="str">
        <f aca="false">IF(B45="","",IFERROR(G45/F45,0))</f>
        <v/>
      </c>
      <c r="P45" s="26" t="str">
        <f aca="false">IF(B45="","",ROUND(MIN(L45,1.2)/1.2*30+MIN(N45/تنظیمات!$B$11,1.2)/1.2*15+MIN(O45/تنظیمات!$B$12,1.2)/1.2*15+MIN(G45/تنظیمات!$B$13,1.2)/1.2*10+H45/5*10+I45/5*10+J45/5*10,1))</f>
        <v/>
      </c>
      <c r="Q45" s="23" t="str">
        <f aca="false">IF(B45="","",IF(P45&gt;=85,"عالی",IF(P45&gt;=70,"خوب",IF(P45&gt;=55,"قابل قبول",IF(P45&gt;=40,"نیازمند بهبود","ضعیف")))))</f>
        <v/>
      </c>
    </row>
    <row r="46" customFormat="false" ht="15" hidden="false" customHeight="true" outlineLevel="0" collapsed="false">
      <c r="A46" s="23"/>
      <c r="B46" s="23"/>
      <c r="C46" s="24"/>
      <c r="D46" s="24"/>
      <c r="E46" s="24"/>
      <c r="F46" s="23"/>
      <c r="G46" s="23"/>
      <c r="H46" s="23"/>
      <c r="I46" s="23"/>
      <c r="J46" s="23"/>
      <c r="K46" s="23"/>
      <c r="L46" s="25" t="str">
        <f aca="false">IF(B46="","",IFERROR(D46/C46,0))</f>
        <v/>
      </c>
      <c r="M46" s="24" t="str">
        <f aca="false">IF(B46="","",D46-E46)</f>
        <v/>
      </c>
      <c r="N46" s="25" t="str">
        <f aca="false">IF(B46="","",IFERROR(M46/D46,0))</f>
        <v/>
      </c>
      <c r="O46" s="25" t="str">
        <f aca="false">IF(B46="","",IFERROR(G46/F46,0))</f>
        <v/>
      </c>
      <c r="P46" s="26" t="str">
        <f aca="false">IF(B46="","",ROUND(MIN(L46,1.2)/1.2*30+MIN(N46/تنظیمات!$B$11,1.2)/1.2*15+MIN(O46/تنظیمات!$B$12,1.2)/1.2*15+MIN(G46/تنظیمات!$B$13,1.2)/1.2*10+H46/5*10+I46/5*10+J46/5*10,1))</f>
        <v/>
      </c>
      <c r="Q46" s="23" t="str">
        <f aca="false">IF(B46="","",IF(P46&gt;=85,"عالی",IF(P46&gt;=70,"خوب",IF(P46&gt;=55,"قابل قبول",IF(P46&gt;=40,"نیازمند بهبود","ضعیف")))))</f>
        <v/>
      </c>
    </row>
    <row r="47" customFormat="false" ht="15" hidden="false" customHeight="true" outlineLevel="0" collapsed="false">
      <c r="A47" s="23"/>
      <c r="B47" s="23"/>
      <c r="C47" s="24"/>
      <c r="D47" s="24"/>
      <c r="E47" s="24"/>
      <c r="F47" s="23"/>
      <c r="G47" s="23"/>
      <c r="H47" s="23"/>
      <c r="I47" s="23"/>
      <c r="J47" s="23"/>
      <c r="K47" s="23"/>
      <c r="L47" s="25" t="str">
        <f aca="false">IF(B47="","",IFERROR(D47/C47,0))</f>
        <v/>
      </c>
      <c r="M47" s="24" t="str">
        <f aca="false">IF(B47="","",D47-E47)</f>
        <v/>
      </c>
      <c r="N47" s="25" t="str">
        <f aca="false">IF(B47="","",IFERROR(M47/D47,0))</f>
        <v/>
      </c>
      <c r="O47" s="25" t="str">
        <f aca="false">IF(B47="","",IFERROR(G47/F47,0))</f>
        <v/>
      </c>
      <c r="P47" s="26" t="str">
        <f aca="false">IF(B47="","",ROUND(MIN(L47,1.2)/1.2*30+MIN(N47/تنظیمات!$B$11,1.2)/1.2*15+MIN(O47/تنظیمات!$B$12,1.2)/1.2*15+MIN(G47/تنظیمات!$B$13,1.2)/1.2*10+H47/5*10+I47/5*10+J47/5*10,1))</f>
        <v/>
      </c>
      <c r="Q47" s="23" t="str">
        <f aca="false">IF(B47="","",IF(P47&gt;=85,"عالی",IF(P47&gt;=70,"خوب",IF(P47&gt;=55,"قابل قبول",IF(P47&gt;=40,"نیازمند بهبود","ضعیف")))))</f>
        <v/>
      </c>
    </row>
    <row r="48" customFormat="false" ht="15" hidden="false" customHeight="true" outlineLevel="0" collapsed="false">
      <c r="A48" s="23"/>
      <c r="B48" s="23"/>
      <c r="C48" s="24"/>
      <c r="D48" s="24"/>
      <c r="E48" s="24"/>
      <c r="F48" s="23"/>
      <c r="G48" s="23"/>
      <c r="H48" s="23"/>
      <c r="I48" s="23"/>
      <c r="J48" s="23"/>
      <c r="K48" s="23"/>
      <c r="L48" s="25" t="str">
        <f aca="false">IF(B48="","",IFERROR(D48/C48,0))</f>
        <v/>
      </c>
      <c r="M48" s="24" t="str">
        <f aca="false">IF(B48="","",D48-E48)</f>
        <v/>
      </c>
      <c r="N48" s="25" t="str">
        <f aca="false">IF(B48="","",IFERROR(M48/D48,0))</f>
        <v/>
      </c>
      <c r="O48" s="25" t="str">
        <f aca="false">IF(B48="","",IFERROR(G48/F48,0))</f>
        <v/>
      </c>
      <c r="P48" s="26" t="str">
        <f aca="false">IF(B48="","",ROUND(MIN(L48,1.2)/1.2*30+MIN(N48/تنظیمات!$B$11,1.2)/1.2*15+MIN(O48/تنظیمات!$B$12,1.2)/1.2*15+MIN(G48/تنظیمات!$B$13,1.2)/1.2*10+H48/5*10+I48/5*10+J48/5*10,1))</f>
        <v/>
      </c>
      <c r="Q48" s="23" t="str">
        <f aca="false">IF(B48="","",IF(P48&gt;=85,"عالی",IF(P48&gt;=70,"خوب",IF(P48&gt;=55,"قابل قبول",IF(P48&gt;=40,"نیازمند بهبود","ضعیف")))))</f>
        <v/>
      </c>
    </row>
    <row r="49" customFormat="false" ht="15" hidden="false" customHeight="true" outlineLevel="0" collapsed="false">
      <c r="A49" s="23"/>
      <c r="B49" s="23"/>
      <c r="C49" s="24"/>
      <c r="D49" s="24"/>
      <c r="E49" s="24"/>
      <c r="F49" s="23"/>
      <c r="G49" s="23"/>
      <c r="H49" s="23"/>
      <c r="I49" s="23"/>
      <c r="J49" s="23"/>
      <c r="K49" s="23"/>
      <c r="L49" s="25" t="str">
        <f aca="false">IF(B49="","",IFERROR(D49/C49,0))</f>
        <v/>
      </c>
      <c r="M49" s="24" t="str">
        <f aca="false">IF(B49="","",D49-E49)</f>
        <v/>
      </c>
      <c r="N49" s="25" t="str">
        <f aca="false">IF(B49="","",IFERROR(M49/D49,0))</f>
        <v/>
      </c>
      <c r="O49" s="25" t="str">
        <f aca="false">IF(B49="","",IFERROR(G49/F49,0))</f>
        <v/>
      </c>
      <c r="P49" s="26" t="str">
        <f aca="false">IF(B49="","",ROUND(MIN(L49,1.2)/1.2*30+MIN(N49/تنظیمات!$B$11,1.2)/1.2*15+MIN(O49/تنظیمات!$B$12,1.2)/1.2*15+MIN(G49/تنظیمات!$B$13,1.2)/1.2*10+H49/5*10+I49/5*10+J49/5*10,1))</f>
        <v/>
      </c>
      <c r="Q49" s="23" t="str">
        <f aca="false">IF(B49="","",IF(P49&gt;=85,"عالی",IF(P49&gt;=70,"خوب",IF(P49&gt;=55,"قابل قبول",IF(P49&gt;=40,"نیازمند بهبود","ضعیف")))))</f>
        <v/>
      </c>
    </row>
    <row r="50" customFormat="false" ht="15" hidden="false" customHeight="true" outlineLevel="0" collapsed="false">
      <c r="A50" s="23"/>
      <c r="B50" s="23"/>
      <c r="C50" s="24"/>
      <c r="D50" s="24"/>
      <c r="E50" s="24"/>
      <c r="F50" s="23"/>
      <c r="G50" s="23"/>
      <c r="H50" s="23"/>
      <c r="I50" s="23"/>
      <c r="J50" s="23"/>
      <c r="K50" s="23"/>
      <c r="L50" s="25" t="str">
        <f aca="false">IF(B50="","",IFERROR(D50/C50,0))</f>
        <v/>
      </c>
      <c r="M50" s="24" t="str">
        <f aca="false">IF(B50="","",D50-E50)</f>
        <v/>
      </c>
      <c r="N50" s="25" t="str">
        <f aca="false">IF(B50="","",IFERROR(M50/D50,0))</f>
        <v/>
      </c>
      <c r="O50" s="25" t="str">
        <f aca="false">IF(B50="","",IFERROR(G50/F50,0))</f>
        <v/>
      </c>
      <c r="P50" s="26" t="str">
        <f aca="false">IF(B50="","",ROUND(MIN(L50,1.2)/1.2*30+MIN(N50/تنظیمات!$B$11,1.2)/1.2*15+MIN(O50/تنظیمات!$B$12,1.2)/1.2*15+MIN(G50/تنظیمات!$B$13,1.2)/1.2*10+H50/5*10+I50/5*10+J50/5*10,1))</f>
        <v/>
      </c>
      <c r="Q50" s="23" t="str">
        <f aca="false">IF(B50="","",IF(P50&gt;=85,"عالی",IF(P50&gt;=70,"خوب",IF(P50&gt;=55,"قابل قبول",IF(P50&gt;=40,"نیازمند بهبود","ضعیف")))))</f>
        <v/>
      </c>
    </row>
    <row r="51" customFormat="false" ht="15" hidden="false" customHeight="true" outlineLevel="0" collapsed="false">
      <c r="A51" s="23"/>
      <c r="B51" s="23"/>
      <c r="C51" s="24"/>
      <c r="D51" s="24"/>
      <c r="E51" s="24"/>
      <c r="F51" s="23"/>
      <c r="G51" s="23"/>
      <c r="H51" s="23"/>
      <c r="I51" s="23"/>
      <c r="J51" s="23"/>
      <c r="K51" s="23"/>
      <c r="L51" s="25" t="str">
        <f aca="false">IF(B51="","",IFERROR(D51/C51,0))</f>
        <v/>
      </c>
      <c r="M51" s="24" t="str">
        <f aca="false">IF(B51="","",D51-E51)</f>
        <v/>
      </c>
      <c r="N51" s="25" t="str">
        <f aca="false">IF(B51="","",IFERROR(M51/D51,0))</f>
        <v/>
      </c>
      <c r="O51" s="25" t="str">
        <f aca="false">IF(B51="","",IFERROR(G51/F51,0))</f>
        <v/>
      </c>
      <c r="P51" s="26" t="str">
        <f aca="false">IF(B51="","",ROUND(MIN(L51,1.2)/1.2*30+MIN(N51/تنظیمات!$B$11,1.2)/1.2*15+MIN(O51/تنظیمات!$B$12,1.2)/1.2*15+MIN(G51/تنظیمات!$B$13,1.2)/1.2*10+H51/5*10+I51/5*10+J51/5*10,1))</f>
        <v/>
      </c>
      <c r="Q51" s="23" t="str">
        <f aca="false">IF(B51="","",IF(P51&gt;=85,"عالی",IF(P51&gt;=70,"خوب",IF(P51&gt;=55,"قابل قبول",IF(P51&gt;=40,"نیازمند بهبود","ضعیف")))))</f>
        <v/>
      </c>
    </row>
    <row r="52" customFormat="false" ht="15" hidden="false" customHeight="true" outlineLevel="0" collapsed="false">
      <c r="A52" s="23"/>
      <c r="B52" s="23"/>
      <c r="C52" s="24"/>
      <c r="D52" s="24"/>
      <c r="E52" s="24"/>
      <c r="F52" s="23"/>
      <c r="G52" s="23"/>
      <c r="H52" s="23"/>
      <c r="I52" s="23"/>
      <c r="J52" s="23"/>
      <c r="K52" s="23"/>
      <c r="L52" s="25" t="str">
        <f aca="false">IF(B52="","",IFERROR(D52/C52,0))</f>
        <v/>
      </c>
      <c r="M52" s="24" t="str">
        <f aca="false">IF(B52="","",D52-E52)</f>
        <v/>
      </c>
      <c r="N52" s="25" t="str">
        <f aca="false">IF(B52="","",IFERROR(M52/D52,0))</f>
        <v/>
      </c>
      <c r="O52" s="25" t="str">
        <f aca="false">IF(B52="","",IFERROR(G52/F52,0))</f>
        <v/>
      </c>
      <c r="P52" s="26" t="str">
        <f aca="false">IF(B52="","",ROUND(MIN(L52,1.2)/1.2*30+MIN(N52/تنظیمات!$B$11,1.2)/1.2*15+MIN(O52/تنظیمات!$B$12,1.2)/1.2*15+MIN(G52/تنظیمات!$B$13,1.2)/1.2*10+H52/5*10+I52/5*10+J52/5*10,1))</f>
        <v/>
      </c>
      <c r="Q52" s="23" t="str">
        <f aca="false">IF(B52="","",IF(P52&gt;=85,"عالی",IF(P52&gt;=70,"خوب",IF(P52&gt;=55,"قابل قبول",IF(P52&gt;=40,"نیازمند بهبود","ضعیف")))))</f>
        <v/>
      </c>
    </row>
    <row r="53" customFormat="false" ht="15" hidden="false" customHeight="true" outlineLevel="0" collapsed="false">
      <c r="A53" s="23"/>
      <c r="B53" s="23"/>
      <c r="C53" s="24"/>
      <c r="D53" s="24"/>
      <c r="E53" s="24"/>
      <c r="F53" s="23"/>
      <c r="G53" s="23"/>
      <c r="H53" s="23"/>
      <c r="I53" s="23"/>
      <c r="J53" s="23"/>
      <c r="K53" s="23"/>
      <c r="L53" s="25" t="str">
        <f aca="false">IF(B53="","",IFERROR(D53/C53,0))</f>
        <v/>
      </c>
      <c r="M53" s="24" t="str">
        <f aca="false">IF(B53="","",D53-E53)</f>
        <v/>
      </c>
      <c r="N53" s="25" t="str">
        <f aca="false">IF(B53="","",IFERROR(M53/D53,0))</f>
        <v/>
      </c>
      <c r="O53" s="25" t="str">
        <f aca="false">IF(B53="","",IFERROR(G53/F53,0))</f>
        <v/>
      </c>
      <c r="P53" s="26" t="str">
        <f aca="false">IF(B53="","",ROUND(MIN(L53,1.2)/1.2*30+MIN(N53/تنظیمات!$B$11,1.2)/1.2*15+MIN(O53/تنظیمات!$B$12,1.2)/1.2*15+MIN(G53/تنظیمات!$B$13,1.2)/1.2*10+H53/5*10+I53/5*10+J53/5*10,1))</f>
        <v/>
      </c>
      <c r="Q53" s="23" t="str">
        <f aca="false">IF(B53="","",IF(P53&gt;=85,"عالی",IF(P53&gt;=70,"خوب",IF(P53&gt;=55,"قابل قبول",IF(P53&gt;=40,"نیازمند بهبود","ضعیف")))))</f>
        <v/>
      </c>
    </row>
    <row r="54" customFormat="false" ht="15" hidden="false" customHeight="true" outlineLevel="0" collapsed="false">
      <c r="A54" s="23"/>
      <c r="B54" s="23"/>
      <c r="C54" s="24"/>
      <c r="D54" s="24"/>
      <c r="E54" s="24"/>
      <c r="F54" s="23"/>
      <c r="G54" s="23"/>
      <c r="H54" s="23"/>
      <c r="I54" s="23"/>
      <c r="J54" s="23"/>
      <c r="K54" s="23"/>
      <c r="L54" s="25" t="str">
        <f aca="false">IF(B54="","",IFERROR(D54/C54,0))</f>
        <v/>
      </c>
      <c r="M54" s="24" t="str">
        <f aca="false">IF(B54="","",D54-E54)</f>
        <v/>
      </c>
      <c r="N54" s="25" t="str">
        <f aca="false">IF(B54="","",IFERROR(M54/D54,0))</f>
        <v/>
      </c>
      <c r="O54" s="25" t="str">
        <f aca="false">IF(B54="","",IFERROR(G54/F54,0))</f>
        <v/>
      </c>
      <c r="P54" s="26" t="str">
        <f aca="false">IF(B54="","",ROUND(MIN(L54,1.2)/1.2*30+MIN(N54/تنظیمات!$B$11,1.2)/1.2*15+MIN(O54/تنظیمات!$B$12,1.2)/1.2*15+MIN(G54/تنظیمات!$B$13,1.2)/1.2*10+H54/5*10+I54/5*10+J54/5*10,1))</f>
        <v/>
      </c>
      <c r="Q54" s="23" t="str">
        <f aca="false">IF(B54="","",IF(P54&gt;=85,"عالی",IF(P54&gt;=70,"خوب",IF(P54&gt;=55,"قابل قبول",IF(P54&gt;=40,"نیازمند بهبود","ضعیف")))))</f>
        <v/>
      </c>
    </row>
    <row r="55" customFormat="false" ht="15" hidden="false" customHeight="true" outlineLevel="0" collapsed="false">
      <c r="A55" s="23"/>
      <c r="B55" s="23"/>
      <c r="C55" s="24"/>
      <c r="D55" s="24"/>
      <c r="E55" s="24"/>
      <c r="F55" s="23"/>
      <c r="G55" s="23"/>
      <c r="H55" s="23"/>
      <c r="I55" s="23"/>
      <c r="J55" s="23"/>
      <c r="K55" s="23"/>
      <c r="L55" s="25" t="str">
        <f aca="false">IF(B55="","",IFERROR(D55/C55,0))</f>
        <v/>
      </c>
      <c r="M55" s="24" t="str">
        <f aca="false">IF(B55="","",D55-E55)</f>
        <v/>
      </c>
      <c r="N55" s="25" t="str">
        <f aca="false">IF(B55="","",IFERROR(M55/D55,0))</f>
        <v/>
      </c>
      <c r="O55" s="25" t="str">
        <f aca="false">IF(B55="","",IFERROR(G55/F55,0))</f>
        <v/>
      </c>
      <c r="P55" s="26" t="str">
        <f aca="false">IF(B55="","",ROUND(MIN(L55,1.2)/1.2*30+MIN(N55/تنظیمات!$B$11,1.2)/1.2*15+MIN(O55/تنظیمات!$B$12,1.2)/1.2*15+MIN(G55/تنظیمات!$B$13,1.2)/1.2*10+H55/5*10+I55/5*10+J55/5*10,1))</f>
        <v/>
      </c>
      <c r="Q55" s="23" t="str">
        <f aca="false">IF(B55="","",IF(P55&gt;=85,"عالی",IF(P55&gt;=70,"خوب",IF(P55&gt;=55,"قابل قبول",IF(P55&gt;=40,"نیازمند بهبود","ضعیف")))))</f>
        <v/>
      </c>
    </row>
    <row r="56" customFormat="false" ht="15" hidden="false" customHeight="true" outlineLevel="0" collapsed="false">
      <c r="A56" s="23"/>
      <c r="B56" s="23"/>
      <c r="C56" s="24"/>
      <c r="D56" s="24"/>
      <c r="E56" s="24"/>
      <c r="F56" s="23"/>
      <c r="G56" s="23"/>
      <c r="H56" s="23"/>
      <c r="I56" s="23"/>
      <c r="J56" s="23"/>
      <c r="K56" s="23"/>
      <c r="L56" s="25" t="str">
        <f aca="false">IF(B56="","",IFERROR(D56/C56,0))</f>
        <v/>
      </c>
      <c r="M56" s="24" t="str">
        <f aca="false">IF(B56="","",D56-E56)</f>
        <v/>
      </c>
      <c r="N56" s="25" t="str">
        <f aca="false">IF(B56="","",IFERROR(M56/D56,0))</f>
        <v/>
      </c>
      <c r="O56" s="25" t="str">
        <f aca="false">IF(B56="","",IFERROR(G56/F56,0))</f>
        <v/>
      </c>
      <c r="P56" s="26" t="str">
        <f aca="false">IF(B56="","",ROUND(MIN(L56,1.2)/1.2*30+MIN(N56/تنظیمات!$B$11,1.2)/1.2*15+MIN(O56/تنظیمات!$B$12,1.2)/1.2*15+MIN(G56/تنظیمات!$B$13,1.2)/1.2*10+H56/5*10+I56/5*10+J56/5*10,1))</f>
        <v/>
      </c>
      <c r="Q56" s="23" t="str">
        <f aca="false">IF(B56="","",IF(P56&gt;=85,"عالی",IF(P56&gt;=70,"خوب",IF(P56&gt;=55,"قابل قبول",IF(P56&gt;=40,"نیازمند بهبود","ضعیف")))))</f>
        <v/>
      </c>
    </row>
    <row r="57" customFormat="false" ht="15" hidden="false" customHeight="true" outlineLevel="0" collapsed="false">
      <c r="A57" s="23"/>
      <c r="B57" s="23"/>
      <c r="C57" s="24"/>
      <c r="D57" s="24"/>
      <c r="E57" s="24"/>
      <c r="F57" s="23"/>
      <c r="G57" s="23"/>
      <c r="H57" s="23"/>
      <c r="I57" s="23"/>
      <c r="J57" s="23"/>
      <c r="K57" s="23"/>
      <c r="L57" s="25" t="str">
        <f aca="false">IF(B57="","",IFERROR(D57/C57,0))</f>
        <v/>
      </c>
      <c r="M57" s="24" t="str">
        <f aca="false">IF(B57="","",D57-E57)</f>
        <v/>
      </c>
      <c r="N57" s="25" t="str">
        <f aca="false">IF(B57="","",IFERROR(M57/D57,0))</f>
        <v/>
      </c>
      <c r="O57" s="25" t="str">
        <f aca="false">IF(B57="","",IFERROR(G57/F57,0))</f>
        <v/>
      </c>
      <c r="P57" s="26" t="str">
        <f aca="false">IF(B57="","",ROUND(MIN(L57,1.2)/1.2*30+MIN(N57/تنظیمات!$B$11,1.2)/1.2*15+MIN(O57/تنظیمات!$B$12,1.2)/1.2*15+MIN(G57/تنظیمات!$B$13,1.2)/1.2*10+H57/5*10+I57/5*10+J57/5*10,1))</f>
        <v/>
      </c>
      <c r="Q57" s="23" t="str">
        <f aca="false">IF(B57="","",IF(P57&gt;=85,"عالی",IF(P57&gt;=70,"خوب",IF(P57&gt;=55,"قابل قبول",IF(P57&gt;=40,"نیازمند بهبود","ضعیف")))))</f>
        <v/>
      </c>
    </row>
    <row r="58" customFormat="false" ht="15" hidden="false" customHeight="true" outlineLevel="0" collapsed="false">
      <c r="A58" s="23"/>
      <c r="B58" s="23"/>
      <c r="C58" s="24"/>
      <c r="D58" s="24"/>
      <c r="E58" s="24"/>
      <c r="F58" s="23"/>
      <c r="G58" s="23"/>
      <c r="H58" s="23"/>
      <c r="I58" s="23"/>
      <c r="J58" s="23"/>
      <c r="K58" s="23"/>
      <c r="L58" s="25" t="str">
        <f aca="false">IF(B58="","",IFERROR(D58/C58,0))</f>
        <v/>
      </c>
      <c r="M58" s="24" t="str">
        <f aca="false">IF(B58="","",D58-E58)</f>
        <v/>
      </c>
      <c r="N58" s="25" t="str">
        <f aca="false">IF(B58="","",IFERROR(M58/D58,0))</f>
        <v/>
      </c>
      <c r="O58" s="25" t="str">
        <f aca="false">IF(B58="","",IFERROR(G58/F58,0))</f>
        <v/>
      </c>
      <c r="P58" s="26" t="str">
        <f aca="false">IF(B58="","",ROUND(MIN(L58,1.2)/1.2*30+MIN(N58/تنظیمات!$B$11,1.2)/1.2*15+MIN(O58/تنظیمات!$B$12,1.2)/1.2*15+MIN(G58/تنظیمات!$B$13,1.2)/1.2*10+H58/5*10+I58/5*10+J58/5*10,1))</f>
        <v/>
      </c>
      <c r="Q58" s="23" t="str">
        <f aca="false">IF(B58="","",IF(P58&gt;=85,"عالی",IF(P58&gt;=70,"خوب",IF(P58&gt;=55,"قابل قبول",IF(P58&gt;=40,"نیازمند بهبود","ضعیف")))))</f>
        <v/>
      </c>
    </row>
    <row r="59" customFormat="false" ht="15" hidden="false" customHeight="true" outlineLevel="0" collapsed="false">
      <c r="A59" s="23"/>
      <c r="B59" s="23"/>
      <c r="C59" s="24"/>
      <c r="D59" s="24"/>
      <c r="E59" s="24"/>
      <c r="F59" s="23"/>
      <c r="G59" s="23"/>
      <c r="H59" s="23"/>
      <c r="I59" s="23"/>
      <c r="J59" s="23"/>
      <c r="K59" s="23"/>
      <c r="L59" s="25" t="str">
        <f aca="false">IF(B59="","",IFERROR(D59/C59,0))</f>
        <v/>
      </c>
      <c r="M59" s="24" t="str">
        <f aca="false">IF(B59="","",D59-E59)</f>
        <v/>
      </c>
      <c r="N59" s="25" t="str">
        <f aca="false">IF(B59="","",IFERROR(M59/D59,0))</f>
        <v/>
      </c>
      <c r="O59" s="25" t="str">
        <f aca="false">IF(B59="","",IFERROR(G59/F59,0))</f>
        <v/>
      </c>
      <c r="P59" s="26" t="str">
        <f aca="false">IF(B59="","",ROUND(MIN(L59,1.2)/1.2*30+MIN(N59/تنظیمات!$B$11,1.2)/1.2*15+MIN(O59/تنظیمات!$B$12,1.2)/1.2*15+MIN(G59/تنظیمات!$B$13,1.2)/1.2*10+H59/5*10+I59/5*10+J59/5*10,1))</f>
        <v/>
      </c>
      <c r="Q59" s="23" t="str">
        <f aca="false">IF(B59="","",IF(P59&gt;=85,"عالی",IF(P59&gt;=70,"خوب",IF(P59&gt;=55,"قابل قبول",IF(P59&gt;=40,"نیازمند بهبود","ضعیف")))))</f>
        <v/>
      </c>
    </row>
    <row r="60" customFormat="false" ht="15" hidden="false" customHeight="true" outlineLevel="0" collapsed="false">
      <c r="A60" s="23"/>
      <c r="B60" s="23"/>
      <c r="C60" s="24"/>
      <c r="D60" s="24"/>
      <c r="E60" s="24"/>
      <c r="F60" s="23"/>
      <c r="G60" s="23"/>
      <c r="H60" s="23"/>
      <c r="I60" s="23"/>
      <c r="J60" s="23"/>
      <c r="K60" s="23"/>
      <c r="L60" s="25" t="str">
        <f aca="false">IF(B60="","",IFERROR(D60/C60,0))</f>
        <v/>
      </c>
      <c r="M60" s="24" t="str">
        <f aca="false">IF(B60="","",D60-E60)</f>
        <v/>
      </c>
      <c r="N60" s="25" t="str">
        <f aca="false">IF(B60="","",IFERROR(M60/D60,0))</f>
        <v/>
      </c>
      <c r="O60" s="25" t="str">
        <f aca="false">IF(B60="","",IFERROR(G60/F60,0))</f>
        <v/>
      </c>
      <c r="P60" s="26" t="str">
        <f aca="false">IF(B60="","",ROUND(MIN(L60,1.2)/1.2*30+MIN(N60/تنظیمات!$B$11,1.2)/1.2*15+MIN(O60/تنظیمات!$B$12,1.2)/1.2*15+MIN(G60/تنظیمات!$B$13,1.2)/1.2*10+H60/5*10+I60/5*10+J60/5*10,1))</f>
        <v/>
      </c>
      <c r="Q60" s="23" t="str">
        <f aca="false">IF(B60="","",IF(P60&gt;=85,"عالی",IF(P60&gt;=70,"خوب",IF(P60&gt;=55,"قابل قبول",IF(P60&gt;=40,"نیازمند بهبود","ضعیف")))))</f>
        <v/>
      </c>
    </row>
    <row r="61" customFormat="false" ht="15" hidden="false" customHeight="true" outlineLevel="0" collapsed="false">
      <c r="A61" s="23"/>
      <c r="B61" s="23"/>
      <c r="C61" s="24"/>
      <c r="D61" s="24"/>
      <c r="E61" s="24"/>
      <c r="F61" s="23"/>
      <c r="G61" s="23"/>
      <c r="H61" s="23"/>
      <c r="I61" s="23"/>
      <c r="J61" s="23"/>
      <c r="K61" s="23"/>
      <c r="L61" s="25" t="str">
        <f aca="false">IF(B61="","",IFERROR(D61/C61,0))</f>
        <v/>
      </c>
      <c r="M61" s="24" t="str">
        <f aca="false">IF(B61="","",D61-E61)</f>
        <v/>
      </c>
      <c r="N61" s="25" t="str">
        <f aca="false">IF(B61="","",IFERROR(M61/D61,0))</f>
        <v/>
      </c>
      <c r="O61" s="25" t="str">
        <f aca="false">IF(B61="","",IFERROR(G61/F61,0))</f>
        <v/>
      </c>
      <c r="P61" s="26" t="str">
        <f aca="false">IF(B61="","",ROUND(MIN(L61,1.2)/1.2*30+MIN(N61/تنظیمات!$B$11,1.2)/1.2*15+MIN(O61/تنظیمات!$B$12,1.2)/1.2*15+MIN(G61/تنظیمات!$B$13,1.2)/1.2*10+H61/5*10+I61/5*10+J61/5*10,1))</f>
        <v/>
      </c>
      <c r="Q61" s="23" t="str">
        <f aca="false">IF(B61="","",IF(P61&gt;=85,"عالی",IF(P61&gt;=70,"خوب",IF(P61&gt;=55,"قابل قبول",IF(P61&gt;=40,"نیازمند بهبود","ضعیف")))))</f>
        <v/>
      </c>
    </row>
    <row r="62" customFormat="false" ht="15" hidden="false" customHeight="true" outlineLevel="0" collapsed="false">
      <c r="A62" s="23"/>
      <c r="B62" s="23"/>
      <c r="C62" s="24"/>
      <c r="D62" s="24"/>
      <c r="E62" s="24"/>
      <c r="F62" s="23"/>
      <c r="G62" s="23"/>
      <c r="H62" s="23"/>
      <c r="I62" s="23"/>
      <c r="J62" s="23"/>
      <c r="K62" s="23"/>
      <c r="L62" s="25" t="str">
        <f aca="false">IF(B62="","",IFERROR(D62/C62,0))</f>
        <v/>
      </c>
      <c r="M62" s="24" t="str">
        <f aca="false">IF(B62="","",D62-E62)</f>
        <v/>
      </c>
      <c r="N62" s="25" t="str">
        <f aca="false">IF(B62="","",IFERROR(M62/D62,0))</f>
        <v/>
      </c>
      <c r="O62" s="25" t="str">
        <f aca="false">IF(B62="","",IFERROR(G62/F62,0))</f>
        <v/>
      </c>
      <c r="P62" s="26" t="str">
        <f aca="false">IF(B62="","",ROUND(MIN(L62,1.2)/1.2*30+MIN(N62/تنظیمات!$B$11,1.2)/1.2*15+MIN(O62/تنظیمات!$B$12,1.2)/1.2*15+MIN(G62/تنظیمات!$B$13,1.2)/1.2*10+H62/5*10+I62/5*10+J62/5*10,1))</f>
        <v/>
      </c>
      <c r="Q62" s="23" t="str">
        <f aca="false">IF(B62="","",IF(P62&gt;=85,"عالی",IF(P62&gt;=70,"خوب",IF(P62&gt;=55,"قابل قبول",IF(P62&gt;=40,"نیازمند بهبود","ضعیف")))))</f>
        <v/>
      </c>
    </row>
    <row r="63" customFormat="false" ht="15" hidden="false" customHeight="true" outlineLevel="0" collapsed="false">
      <c r="A63" s="23"/>
      <c r="B63" s="23"/>
      <c r="C63" s="24"/>
      <c r="D63" s="24"/>
      <c r="E63" s="24"/>
      <c r="F63" s="23"/>
      <c r="G63" s="23"/>
      <c r="H63" s="23"/>
      <c r="I63" s="23"/>
      <c r="J63" s="23"/>
      <c r="K63" s="23"/>
      <c r="L63" s="25" t="str">
        <f aca="false">IF(B63="","",IFERROR(D63/C63,0))</f>
        <v/>
      </c>
      <c r="M63" s="24" t="str">
        <f aca="false">IF(B63="","",D63-E63)</f>
        <v/>
      </c>
      <c r="N63" s="25" t="str">
        <f aca="false">IF(B63="","",IFERROR(M63/D63,0))</f>
        <v/>
      </c>
      <c r="O63" s="25" t="str">
        <f aca="false">IF(B63="","",IFERROR(G63/F63,0))</f>
        <v/>
      </c>
      <c r="P63" s="26" t="str">
        <f aca="false">IF(B63="","",ROUND(MIN(L63,1.2)/1.2*30+MIN(N63/تنظیمات!$B$11,1.2)/1.2*15+MIN(O63/تنظیمات!$B$12,1.2)/1.2*15+MIN(G63/تنظیمات!$B$13,1.2)/1.2*10+H63/5*10+I63/5*10+J63/5*10,1))</f>
        <v/>
      </c>
      <c r="Q63" s="23" t="str">
        <f aca="false">IF(B63="","",IF(P63&gt;=85,"عالی",IF(P63&gt;=70,"خوب",IF(P63&gt;=55,"قابل قبول",IF(P63&gt;=40,"نیازمند بهبود","ضعیف")))))</f>
        <v/>
      </c>
    </row>
    <row r="64" customFormat="false" ht="15" hidden="false" customHeight="true" outlineLevel="0" collapsed="false">
      <c r="A64" s="23"/>
      <c r="B64" s="23"/>
      <c r="C64" s="24"/>
      <c r="D64" s="24"/>
      <c r="E64" s="24"/>
      <c r="F64" s="23"/>
      <c r="G64" s="23"/>
      <c r="H64" s="23"/>
      <c r="I64" s="23"/>
      <c r="J64" s="23"/>
      <c r="K64" s="23"/>
      <c r="L64" s="25" t="str">
        <f aca="false">IF(B64="","",IFERROR(D64/C64,0))</f>
        <v/>
      </c>
      <c r="M64" s="24" t="str">
        <f aca="false">IF(B64="","",D64-E64)</f>
        <v/>
      </c>
      <c r="N64" s="25" t="str">
        <f aca="false">IF(B64="","",IFERROR(M64/D64,0))</f>
        <v/>
      </c>
      <c r="O64" s="25" t="str">
        <f aca="false">IF(B64="","",IFERROR(G64/F64,0))</f>
        <v/>
      </c>
      <c r="P64" s="26" t="str">
        <f aca="false">IF(B64="","",ROUND(MIN(L64,1.2)/1.2*30+MIN(N64/تنظیمات!$B$11,1.2)/1.2*15+MIN(O64/تنظیمات!$B$12,1.2)/1.2*15+MIN(G64/تنظیمات!$B$13,1.2)/1.2*10+H64/5*10+I64/5*10+J64/5*10,1))</f>
        <v/>
      </c>
      <c r="Q64" s="23" t="str">
        <f aca="false">IF(B64="","",IF(P64&gt;=85,"عالی",IF(P64&gt;=70,"خوب",IF(P64&gt;=55,"قابل قبول",IF(P64&gt;=40,"نیازمند بهبود","ضعیف")))))</f>
        <v/>
      </c>
    </row>
    <row r="65" customFormat="false" ht="15" hidden="false" customHeight="true" outlineLevel="0" collapsed="false">
      <c r="A65" s="23"/>
      <c r="B65" s="23"/>
      <c r="C65" s="24"/>
      <c r="D65" s="24"/>
      <c r="E65" s="24"/>
      <c r="F65" s="23"/>
      <c r="G65" s="23"/>
      <c r="H65" s="23"/>
      <c r="I65" s="23"/>
      <c r="J65" s="23"/>
      <c r="K65" s="23"/>
      <c r="L65" s="25" t="str">
        <f aca="false">IF(B65="","",IFERROR(D65/C65,0))</f>
        <v/>
      </c>
      <c r="M65" s="24" t="str">
        <f aca="false">IF(B65="","",D65-E65)</f>
        <v/>
      </c>
      <c r="N65" s="25" t="str">
        <f aca="false">IF(B65="","",IFERROR(M65/D65,0))</f>
        <v/>
      </c>
      <c r="O65" s="25" t="str">
        <f aca="false">IF(B65="","",IFERROR(G65/F65,0))</f>
        <v/>
      </c>
      <c r="P65" s="26" t="str">
        <f aca="false">IF(B65="","",ROUND(MIN(L65,1.2)/1.2*30+MIN(N65/تنظیمات!$B$11,1.2)/1.2*15+MIN(O65/تنظیمات!$B$12,1.2)/1.2*15+MIN(G65/تنظیمات!$B$13,1.2)/1.2*10+H65/5*10+I65/5*10+J65/5*10,1))</f>
        <v/>
      </c>
      <c r="Q65" s="23" t="str">
        <f aca="false">IF(B65="","",IF(P65&gt;=85,"عالی",IF(P65&gt;=70,"خوب",IF(P65&gt;=55,"قابل قبول",IF(P65&gt;=40,"نیازمند بهبود","ضعیف")))))</f>
        <v/>
      </c>
    </row>
    <row r="66" customFormat="false" ht="15" hidden="false" customHeight="true" outlineLevel="0" collapsed="false">
      <c r="A66" s="23"/>
      <c r="B66" s="23"/>
      <c r="C66" s="24"/>
      <c r="D66" s="24"/>
      <c r="E66" s="24"/>
      <c r="F66" s="23"/>
      <c r="G66" s="23"/>
      <c r="H66" s="23"/>
      <c r="I66" s="23"/>
      <c r="J66" s="23"/>
      <c r="K66" s="23"/>
      <c r="L66" s="25" t="str">
        <f aca="false">IF(B66="","",IFERROR(D66/C66,0))</f>
        <v/>
      </c>
      <c r="M66" s="24" t="str">
        <f aca="false">IF(B66="","",D66-E66)</f>
        <v/>
      </c>
      <c r="N66" s="25" t="str">
        <f aca="false">IF(B66="","",IFERROR(M66/D66,0))</f>
        <v/>
      </c>
      <c r="O66" s="25" t="str">
        <f aca="false">IF(B66="","",IFERROR(G66/F66,0))</f>
        <v/>
      </c>
      <c r="P66" s="26" t="str">
        <f aca="false">IF(B66="","",ROUND(MIN(L66,1.2)/1.2*30+MIN(N66/تنظیمات!$B$11,1.2)/1.2*15+MIN(O66/تنظیمات!$B$12,1.2)/1.2*15+MIN(G66/تنظیمات!$B$13,1.2)/1.2*10+H66/5*10+I66/5*10+J66/5*10,1))</f>
        <v/>
      </c>
      <c r="Q66" s="23" t="str">
        <f aca="false">IF(B66="","",IF(P66&gt;=85,"عالی",IF(P66&gt;=70,"خوب",IF(P66&gt;=55,"قابل قبول",IF(P66&gt;=40,"نیازمند بهبود","ضعیف")))))</f>
        <v/>
      </c>
    </row>
    <row r="67" customFormat="false" ht="15" hidden="false" customHeight="true" outlineLevel="0" collapsed="false">
      <c r="A67" s="23"/>
      <c r="B67" s="23"/>
      <c r="C67" s="24"/>
      <c r="D67" s="24"/>
      <c r="E67" s="24"/>
      <c r="F67" s="23"/>
      <c r="G67" s="23"/>
      <c r="H67" s="23"/>
      <c r="I67" s="23"/>
      <c r="J67" s="23"/>
      <c r="K67" s="23"/>
      <c r="L67" s="25" t="str">
        <f aca="false">IF(B67="","",IFERROR(D67/C67,0))</f>
        <v/>
      </c>
      <c r="M67" s="24" t="str">
        <f aca="false">IF(B67="","",D67-E67)</f>
        <v/>
      </c>
      <c r="N67" s="25" t="str">
        <f aca="false">IF(B67="","",IFERROR(M67/D67,0))</f>
        <v/>
      </c>
      <c r="O67" s="25" t="str">
        <f aca="false">IF(B67="","",IFERROR(G67/F67,0))</f>
        <v/>
      </c>
      <c r="P67" s="26" t="str">
        <f aca="false">IF(B67="","",ROUND(MIN(L67,1.2)/1.2*30+MIN(N67/تنظیمات!$B$11,1.2)/1.2*15+MIN(O67/تنظیمات!$B$12,1.2)/1.2*15+MIN(G67/تنظیمات!$B$13,1.2)/1.2*10+H67/5*10+I67/5*10+J67/5*10,1))</f>
        <v/>
      </c>
      <c r="Q67" s="23" t="str">
        <f aca="false">IF(B67="","",IF(P67&gt;=85,"عالی",IF(P67&gt;=70,"خوب",IF(P67&gt;=55,"قابل قبول",IF(P67&gt;=40,"نیازمند بهبود","ضعیف")))))</f>
        <v/>
      </c>
    </row>
    <row r="68" customFormat="false" ht="15" hidden="false" customHeight="true" outlineLevel="0" collapsed="false">
      <c r="A68" s="23"/>
      <c r="B68" s="23"/>
      <c r="C68" s="24"/>
      <c r="D68" s="24"/>
      <c r="E68" s="24"/>
      <c r="F68" s="23"/>
      <c r="G68" s="23"/>
      <c r="H68" s="23"/>
      <c r="I68" s="23"/>
      <c r="J68" s="23"/>
      <c r="K68" s="23"/>
      <c r="L68" s="25" t="str">
        <f aca="false">IF(B68="","",IFERROR(D68/C68,0))</f>
        <v/>
      </c>
      <c r="M68" s="24" t="str">
        <f aca="false">IF(B68="","",D68-E68)</f>
        <v/>
      </c>
      <c r="N68" s="25" t="str">
        <f aca="false">IF(B68="","",IFERROR(M68/D68,0))</f>
        <v/>
      </c>
      <c r="O68" s="25" t="str">
        <f aca="false">IF(B68="","",IFERROR(G68/F68,0))</f>
        <v/>
      </c>
      <c r="P68" s="26" t="str">
        <f aca="false">IF(B68="","",ROUND(MIN(L68,1.2)/1.2*30+MIN(N68/تنظیمات!$B$11,1.2)/1.2*15+MIN(O68/تنظیمات!$B$12,1.2)/1.2*15+MIN(G68/تنظیمات!$B$13,1.2)/1.2*10+H68/5*10+I68/5*10+J68/5*10,1))</f>
        <v/>
      </c>
      <c r="Q68" s="23" t="str">
        <f aca="false">IF(B68="","",IF(P68&gt;=85,"عالی",IF(P68&gt;=70,"خوب",IF(P68&gt;=55,"قابل قبول",IF(P68&gt;=40,"نیازمند بهبود","ضعیف")))))</f>
        <v/>
      </c>
    </row>
    <row r="69" customFormat="false" ht="15" hidden="false" customHeight="true" outlineLevel="0" collapsed="false">
      <c r="A69" s="23"/>
      <c r="B69" s="23"/>
      <c r="C69" s="24"/>
      <c r="D69" s="24"/>
      <c r="E69" s="24"/>
      <c r="F69" s="23"/>
      <c r="G69" s="23"/>
      <c r="H69" s="23"/>
      <c r="I69" s="23"/>
      <c r="J69" s="23"/>
      <c r="K69" s="23"/>
      <c r="L69" s="25" t="str">
        <f aca="false">IF(B69="","",IFERROR(D69/C69,0))</f>
        <v/>
      </c>
      <c r="M69" s="24" t="str">
        <f aca="false">IF(B69="","",D69-E69)</f>
        <v/>
      </c>
      <c r="N69" s="25" t="str">
        <f aca="false">IF(B69="","",IFERROR(M69/D69,0))</f>
        <v/>
      </c>
      <c r="O69" s="25" t="str">
        <f aca="false">IF(B69="","",IFERROR(G69/F69,0))</f>
        <v/>
      </c>
      <c r="P69" s="26" t="str">
        <f aca="false">IF(B69="","",ROUND(MIN(L69,1.2)/1.2*30+MIN(N69/تنظیمات!$B$11,1.2)/1.2*15+MIN(O69/تنظیمات!$B$12,1.2)/1.2*15+MIN(G69/تنظیمات!$B$13,1.2)/1.2*10+H69/5*10+I69/5*10+J69/5*10,1))</f>
        <v/>
      </c>
      <c r="Q69" s="23" t="str">
        <f aca="false">IF(B69="","",IF(P69&gt;=85,"عالی",IF(P69&gt;=70,"خوب",IF(P69&gt;=55,"قابل قبول",IF(P69&gt;=40,"نیازمند بهبود","ضعیف")))))</f>
        <v/>
      </c>
    </row>
    <row r="70" customFormat="false" ht="15" hidden="false" customHeight="true" outlineLevel="0" collapsed="false">
      <c r="A70" s="23"/>
      <c r="B70" s="23"/>
      <c r="C70" s="24"/>
      <c r="D70" s="24"/>
      <c r="E70" s="24"/>
      <c r="F70" s="23"/>
      <c r="G70" s="23"/>
      <c r="H70" s="23"/>
      <c r="I70" s="23"/>
      <c r="J70" s="23"/>
      <c r="K70" s="23"/>
      <c r="L70" s="25" t="str">
        <f aca="false">IF(B70="","",IFERROR(D70/C70,0))</f>
        <v/>
      </c>
      <c r="M70" s="24" t="str">
        <f aca="false">IF(B70="","",D70-E70)</f>
        <v/>
      </c>
      <c r="N70" s="25" t="str">
        <f aca="false">IF(B70="","",IFERROR(M70/D70,0))</f>
        <v/>
      </c>
      <c r="O70" s="25" t="str">
        <f aca="false">IF(B70="","",IFERROR(G70/F70,0))</f>
        <v/>
      </c>
      <c r="P70" s="26" t="str">
        <f aca="false">IF(B70="","",ROUND(MIN(L70,1.2)/1.2*30+MIN(N70/تنظیمات!$B$11,1.2)/1.2*15+MIN(O70/تنظیمات!$B$12,1.2)/1.2*15+MIN(G70/تنظیمات!$B$13,1.2)/1.2*10+H70/5*10+I70/5*10+J70/5*10,1))</f>
        <v/>
      </c>
      <c r="Q70" s="23" t="str">
        <f aca="false">IF(B70="","",IF(P70&gt;=85,"عالی",IF(P70&gt;=70,"خوب",IF(P70&gt;=55,"قابل قبول",IF(P70&gt;=40,"نیازمند بهبود","ضعیف")))))</f>
        <v/>
      </c>
    </row>
    <row r="71" customFormat="false" ht="15" hidden="false" customHeight="true" outlineLevel="0" collapsed="false">
      <c r="A71" s="23"/>
      <c r="B71" s="23"/>
      <c r="C71" s="24"/>
      <c r="D71" s="24"/>
      <c r="E71" s="24"/>
      <c r="F71" s="23"/>
      <c r="G71" s="23"/>
      <c r="H71" s="23"/>
      <c r="I71" s="23"/>
      <c r="J71" s="23"/>
      <c r="K71" s="23"/>
      <c r="L71" s="25" t="str">
        <f aca="false">IF(B71="","",IFERROR(D71/C71,0))</f>
        <v/>
      </c>
      <c r="M71" s="24" t="str">
        <f aca="false">IF(B71="","",D71-E71)</f>
        <v/>
      </c>
      <c r="N71" s="25" t="str">
        <f aca="false">IF(B71="","",IFERROR(M71/D71,0))</f>
        <v/>
      </c>
      <c r="O71" s="25" t="str">
        <f aca="false">IF(B71="","",IFERROR(G71/F71,0))</f>
        <v/>
      </c>
      <c r="P71" s="26" t="str">
        <f aca="false">IF(B71="","",ROUND(MIN(L71,1.2)/1.2*30+MIN(N71/تنظیمات!$B$11,1.2)/1.2*15+MIN(O71/تنظیمات!$B$12,1.2)/1.2*15+MIN(G71/تنظیمات!$B$13,1.2)/1.2*10+H71/5*10+I71/5*10+J71/5*10,1))</f>
        <v/>
      </c>
      <c r="Q71" s="23" t="str">
        <f aca="false">IF(B71="","",IF(P71&gt;=85,"عالی",IF(P71&gt;=70,"خوب",IF(P71&gt;=55,"قابل قبول",IF(P71&gt;=40,"نیازمند بهبود","ضعیف")))))</f>
        <v/>
      </c>
    </row>
    <row r="72" customFormat="false" ht="15" hidden="false" customHeight="true" outlineLevel="0" collapsed="false">
      <c r="A72" s="23"/>
      <c r="B72" s="23"/>
      <c r="C72" s="24"/>
      <c r="D72" s="24"/>
      <c r="E72" s="24"/>
      <c r="F72" s="23"/>
      <c r="G72" s="23"/>
      <c r="H72" s="23"/>
      <c r="I72" s="23"/>
      <c r="J72" s="23"/>
      <c r="K72" s="23"/>
      <c r="L72" s="25" t="str">
        <f aca="false">IF(B72="","",IFERROR(D72/C72,0))</f>
        <v/>
      </c>
      <c r="M72" s="24" t="str">
        <f aca="false">IF(B72="","",D72-E72)</f>
        <v/>
      </c>
      <c r="N72" s="25" t="str">
        <f aca="false">IF(B72="","",IFERROR(M72/D72,0))</f>
        <v/>
      </c>
      <c r="O72" s="25" t="str">
        <f aca="false">IF(B72="","",IFERROR(G72/F72,0))</f>
        <v/>
      </c>
      <c r="P72" s="26" t="str">
        <f aca="false">IF(B72="","",ROUND(MIN(L72,1.2)/1.2*30+MIN(N72/تنظیمات!$B$11,1.2)/1.2*15+MIN(O72/تنظیمات!$B$12,1.2)/1.2*15+MIN(G72/تنظیمات!$B$13,1.2)/1.2*10+H72/5*10+I72/5*10+J72/5*10,1))</f>
        <v/>
      </c>
      <c r="Q72" s="23" t="str">
        <f aca="false">IF(B72="","",IF(P72&gt;=85,"عالی",IF(P72&gt;=70,"خوب",IF(P72&gt;=55,"قابل قبول",IF(P72&gt;=40,"نیازمند بهبود","ضعیف")))))</f>
        <v/>
      </c>
    </row>
    <row r="73" customFormat="false" ht="15" hidden="false" customHeight="true" outlineLevel="0" collapsed="false">
      <c r="A73" s="23"/>
      <c r="B73" s="23"/>
      <c r="C73" s="24"/>
      <c r="D73" s="24"/>
      <c r="E73" s="24"/>
      <c r="F73" s="23"/>
      <c r="G73" s="23"/>
      <c r="H73" s="23"/>
      <c r="I73" s="23"/>
      <c r="J73" s="23"/>
      <c r="K73" s="23"/>
      <c r="L73" s="25" t="str">
        <f aca="false">IF(B73="","",IFERROR(D73/C73,0))</f>
        <v/>
      </c>
      <c r="M73" s="24" t="str">
        <f aca="false">IF(B73="","",D73-E73)</f>
        <v/>
      </c>
      <c r="N73" s="25" t="str">
        <f aca="false">IF(B73="","",IFERROR(M73/D73,0))</f>
        <v/>
      </c>
      <c r="O73" s="25" t="str">
        <f aca="false">IF(B73="","",IFERROR(G73/F73,0))</f>
        <v/>
      </c>
      <c r="P73" s="26" t="str">
        <f aca="false">IF(B73="","",ROUND(MIN(L73,1.2)/1.2*30+MIN(N73/تنظیمات!$B$11,1.2)/1.2*15+MIN(O73/تنظیمات!$B$12,1.2)/1.2*15+MIN(G73/تنظیمات!$B$13,1.2)/1.2*10+H73/5*10+I73/5*10+J73/5*10,1))</f>
        <v/>
      </c>
      <c r="Q73" s="23" t="str">
        <f aca="false">IF(B73="","",IF(P73&gt;=85,"عالی",IF(P73&gt;=70,"خوب",IF(P73&gt;=55,"قابل قبول",IF(P73&gt;=40,"نیازمند بهبود","ضعیف")))))</f>
        <v/>
      </c>
    </row>
    <row r="74" customFormat="false" ht="15" hidden="false" customHeight="true" outlineLevel="0" collapsed="false">
      <c r="A74" s="23"/>
      <c r="B74" s="23"/>
      <c r="C74" s="24"/>
      <c r="D74" s="24"/>
      <c r="E74" s="24"/>
      <c r="F74" s="23"/>
      <c r="G74" s="23"/>
      <c r="H74" s="23"/>
      <c r="I74" s="23"/>
      <c r="J74" s="23"/>
      <c r="K74" s="23"/>
      <c r="L74" s="25" t="str">
        <f aca="false">IF(B74="","",IFERROR(D74/C74,0))</f>
        <v/>
      </c>
      <c r="M74" s="24" t="str">
        <f aca="false">IF(B74="","",D74-E74)</f>
        <v/>
      </c>
      <c r="N74" s="25" t="str">
        <f aca="false">IF(B74="","",IFERROR(M74/D74,0))</f>
        <v/>
      </c>
      <c r="O74" s="25" t="str">
        <f aca="false">IF(B74="","",IFERROR(G74/F74,0))</f>
        <v/>
      </c>
      <c r="P74" s="26" t="str">
        <f aca="false">IF(B74="","",ROUND(MIN(L74,1.2)/1.2*30+MIN(N74/تنظیمات!$B$11,1.2)/1.2*15+MIN(O74/تنظیمات!$B$12,1.2)/1.2*15+MIN(G74/تنظیمات!$B$13,1.2)/1.2*10+H74/5*10+I74/5*10+J74/5*10,1))</f>
        <v/>
      </c>
      <c r="Q74" s="23" t="str">
        <f aca="false">IF(B74="","",IF(P74&gt;=85,"عالی",IF(P74&gt;=70,"خوب",IF(P74&gt;=55,"قابل قبول",IF(P74&gt;=40,"نیازمند بهبود","ضعیف")))))</f>
        <v/>
      </c>
    </row>
    <row r="75" customFormat="false" ht="15" hidden="false" customHeight="true" outlineLevel="0" collapsed="false">
      <c r="A75" s="23"/>
      <c r="B75" s="23"/>
      <c r="C75" s="24"/>
      <c r="D75" s="24"/>
      <c r="E75" s="24"/>
      <c r="F75" s="23"/>
      <c r="G75" s="23"/>
      <c r="H75" s="23"/>
      <c r="I75" s="23"/>
      <c r="J75" s="23"/>
      <c r="K75" s="23"/>
      <c r="L75" s="25" t="str">
        <f aca="false">IF(B75="","",IFERROR(D75/C75,0))</f>
        <v/>
      </c>
      <c r="M75" s="24" t="str">
        <f aca="false">IF(B75="","",D75-E75)</f>
        <v/>
      </c>
      <c r="N75" s="25" t="str">
        <f aca="false">IF(B75="","",IFERROR(M75/D75,0))</f>
        <v/>
      </c>
      <c r="O75" s="25" t="str">
        <f aca="false">IF(B75="","",IFERROR(G75/F75,0))</f>
        <v/>
      </c>
      <c r="P75" s="26" t="str">
        <f aca="false">IF(B75="","",ROUND(MIN(L75,1.2)/1.2*30+MIN(N75/تنظیمات!$B$11,1.2)/1.2*15+MIN(O75/تنظیمات!$B$12,1.2)/1.2*15+MIN(G75/تنظیمات!$B$13,1.2)/1.2*10+H75/5*10+I75/5*10+J75/5*10,1))</f>
        <v/>
      </c>
      <c r="Q75" s="23" t="str">
        <f aca="false">IF(B75="","",IF(P75&gt;=85,"عالی",IF(P75&gt;=70,"خوب",IF(P75&gt;=55,"قابل قبول",IF(P75&gt;=40,"نیازمند بهبود","ضعیف")))))</f>
        <v/>
      </c>
    </row>
    <row r="76" customFormat="false" ht="15" hidden="false" customHeight="true" outlineLevel="0" collapsed="false">
      <c r="A76" s="23"/>
      <c r="B76" s="23"/>
      <c r="C76" s="24"/>
      <c r="D76" s="24"/>
      <c r="E76" s="24"/>
      <c r="F76" s="23"/>
      <c r="G76" s="23"/>
      <c r="H76" s="23"/>
      <c r="I76" s="23"/>
      <c r="J76" s="23"/>
      <c r="K76" s="23"/>
      <c r="L76" s="25" t="str">
        <f aca="false">IF(B76="","",IFERROR(D76/C76,0))</f>
        <v/>
      </c>
      <c r="M76" s="24" t="str">
        <f aca="false">IF(B76="","",D76-E76)</f>
        <v/>
      </c>
      <c r="N76" s="25" t="str">
        <f aca="false">IF(B76="","",IFERROR(M76/D76,0))</f>
        <v/>
      </c>
      <c r="O76" s="25" t="str">
        <f aca="false">IF(B76="","",IFERROR(G76/F76,0))</f>
        <v/>
      </c>
      <c r="P76" s="26" t="str">
        <f aca="false">IF(B76="","",ROUND(MIN(L76,1.2)/1.2*30+MIN(N76/تنظیمات!$B$11,1.2)/1.2*15+MIN(O76/تنظیمات!$B$12,1.2)/1.2*15+MIN(G76/تنظیمات!$B$13,1.2)/1.2*10+H76/5*10+I76/5*10+J76/5*10,1))</f>
        <v/>
      </c>
      <c r="Q76" s="23" t="str">
        <f aca="false">IF(B76="","",IF(P76&gt;=85,"عالی",IF(P76&gt;=70,"خوب",IF(P76&gt;=55,"قابل قبول",IF(P76&gt;=40,"نیازمند بهبود","ضعیف")))))</f>
        <v/>
      </c>
    </row>
    <row r="77" customFormat="false" ht="15" hidden="false" customHeight="true" outlineLevel="0" collapsed="false">
      <c r="A77" s="23"/>
      <c r="B77" s="23"/>
      <c r="C77" s="24"/>
      <c r="D77" s="24"/>
      <c r="E77" s="24"/>
      <c r="F77" s="23"/>
      <c r="G77" s="23"/>
      <c r="H77" s="23"/>
      <c r="I77" s="23"/>
      <c r="J77" s="23"/>
      <c r="K77" s="23"/>
      <c r="L77" s="25" t="str">
        <f aca="false">IF(B77="","",IFERROR(D77/C77,0))</f>
        <v/>
      </c>
      <c r="M77" s="24" t="str">
        <f aca="false">IF(B77="","",D77-E77)</f>
        <v/>
      </c>
      <c r="N77" s="25" t="str">
        <f aca="false">IF(B77="","",IFERROR(M77/D77,0))</f>
        <v/>
      </c>
      <c r="O77" s="25" t="str">
        <f aca="false">IF(B77="","",IFERROR(G77/F77,0))</f>
        <v/>
      </c>
      <c r="P77" s="26" t="str">
        <f aca="false">IF(B77="","",ROUND(MIN(L77,1.2)/1.2*30+MIN(N77/تنظیمات!$B$11,1.2)/1.2*15+MIN(O77/تنظیمات!$B$12,1.2)/1.2*15+MIN(G77/تنظیمات!$B$13,1.2)/1.2*10+H77/5*10+I77/5*10+J77/5*10,1))</f>
        <v/>
      </c>
      <c r="Q77" s="23" t="str">
        <f aca="false">IF(B77="","",IF(P77&gt;=85,"عالی",IF(P77&gt;=70,"خوب",IF(P77&gt;=55,"قابل قبول",IF(P77&gt;=40,"نیازمند بهبود","ضعیف")))))</f>
        <v/>
      </c>
    </row>
    <row r="78" customFormat="false" ht="15" hidden="false" customHeight="true" outlineLevel="0" collapsed="false">
      <c r="A78" s="23"/>
      <c r="B78" s="23"/>
      <c r="C78" s="24"/>
      <c r="D78" s="24"/>
      <c r="E78" s="24"/>
      <c r="F78" s="23"/>
      <c r="G78" s="23"/>
      <c r="H78" s="23"/>
      <c r="I78" s="23"/>
      <c r="J78" s="23"/>
      <c r="K78" s="23"/>
      <c r="L78" s="25" t="str">
        <f aca="false">IF(B78="","",IFERROR(D78/C78,0))</f>
        <v/>
      </c>
      <c r="M78" s="24" t="str">
        <f aca="false">IF(B78="","",D78-E78)</f>
        <v/>
      </c>
      <c r="N78" s="25" t="str">
        <f aca="false">IF(B78="","",IFERROR(M78/D78,0))</f>
        <v/>
      </c>
      <c r="O78" s="25" t="str">
        <f aca="false">IF(B78="","",IFERROR(G78/F78,0))</f>
        <v/>
      </c>
      <c r="P78" s="26" t="str">
        <f aca="false">IF(B78="","",ROUND(MIN(L78,1.2)/1.2*30+MIN(N78/تنظیمات!$B$11,1.2)/1.2*15+MIN(O78/تنظیمات!$B$12,1.2)/1.2*15+MIN(G78/تنظیمات!$B$13,1.2)/1.2*10+H78/5*10+I78/5*10+J78/5*10,1))</f>
        <v/>
      </c>
      <c r="Q78" s="23" t="str">
        <f aca="false">IF(B78="","",IF(P78&gt;=85,"عالی",IF(P78&gt;=70,"خوب",IF(P78&gt;=55,"قابل قبول",IF(P78&gt;=40,"نیازمند بهبود","ضعیف")))))</f>
        <v/>
      </c>
    </row>
    <row r="79" customFormat="false" ht="15" hidden="false" customHeight="true" outlineLevel="0" collapsed="false">
      <c r="A79" s="23"/>
      <c r="B79" s="23"/>
      <c r="C79" s="24"/>
      <c r="D79" s="24"/>
      <c r="E79" s="24"/>
      <c r="F79" s="23"/>
      <c r="G79" s="23"/>
      <c r="H79" s="23"/>
      <c r="I79" s="23"/>
      <c r="J79" s="23"/>
      <c r="K79" s="23"/>
      <c r="L79" s="25" t="str">
        <f aca="false">IF(B79="","",IFERROR(D79/C79,0))</f>
        <v/>
      </c>
      <c r="M79" s="24" t="str">
        <f aca="false">IF(B79="","",D79-E79)</f>
        <v/>
      </c>
      <c r="N79" s="25" t="str">
        <f aca="false">IF(B79="","",IFERROR(M79/D79,0))</f>
        <v/>
      </c>
      <c r="O79" s="25" t="str">
        <f aca="false">IF(B79="","",IFERROR(G79/F79,0))</f>
        <v/>
      </c>
      <c r="P79" s="26" t="str">
        <f aca="false">IF(B79="","",ROUND(MIN(L79,1.2)/1.2*30+MIN(N79/تنظیمات!$B$11,1.2)/1.2*15+MIN(O79/تنظیمات!$B$12,1.2)/1.2*15+MIN(G79/تنظیمات!$B$13,1.2)/1.2*10+H79/5*10+I79/5*10+J79/5*10,1))</f>
        <v/>
      </c>
      <c r="Q79" s="23" t="str">
        <f aca="false">IF(B79="","",IF(P79&gt;=85,"عالی",IF(P79&gt;=70,"خوب",IF(P79&gt;=55,"قابل قبول",IF(P79&gt;=40,"نیازمند بهبود","ضعیف")))))</f>
        <v/>
      </c>
    </row>
    <row r="80" customFormat="false" ht="15" hidden="false" customHeight="true" outlineLevel="0" collapsed="false">
      <c r="A80" s="23"/>
      <c r="B80" s="23"/>
      <c r="C80" s="24"/>
      <c r="D80" s="24"/>
      <c r="E80" s="24"/>
      <c r="F80" s="23"/>
      <c r="G80" s="23"/>
      <c r="H80" s="23"/>
      <c r="I80" s="23"/>
      <c r="J80" s="23"/>
      <c r="K80" s="23"/>
      <c r="L80" s="25" t="str">
        <f aca="false">IF(B80="","",IFERROR(D80/C80,0))</f>
        <v/>
      </c>
      <c r="M80" s="24" t="str">
        <f aca="false">IF(B80="","",D80-E80)</f>
        <v/>
      </c>
      <c r="N80" s="25" t="str">
        <f aca="false">IF(B80="","",IFERROR(M80/D80,0))</f>
        <v/>
      </c>
      <c r="O80" s="25" t="str">
        <f aca="false">IF(B80="","",IFERROR(G80/F80,0))</f>
        <v/>
      </c>
      <c r="P80" s="26" t="str">
        <f aca="false">IF(B80="","",ROUND(MIN(L80,1.2)/1.2*30+MIN(N80/تنظیمات!$B$11,1.2)/1.2*15+MIN(O80/تنظیمات!$B$12,1.2)/1.2*15+MIN(G80/تنظیمات!$B$13,1.2)/1.2*10+H80/5*10+I80/5*10+J80/5*10,1))</f>
        <v/>
      </c>
      <c r="Q80" s="23" t="str">
        <f aca="false">IF(B80="","",IF(P80&gt;=85,"عالی",IF(P80&gt;=70,"خوب",IF(P80&gt;=55,"قابل قبول",IF(P80&gt;=40,"نیازمند بهبود","ضعیف")))))</f>
        <v/>
      </c>
    </row>
    <row r="81" customFormat="false" ht="15" hidden="false" customHeight="true" outlineLevel="0" collapsed="false">
      <c r="A81" s="23"/>
      <c r="B81" s="23"/>
      <c r="C81" s="24"/>
      <c r="D81" s="24"/>
      <c r="E81" s="24"/>
      <c r="F81" s="23"/>
      <c r="G81" s="23"/>
      <c r="H81" s="23"/>
      <c r="I81" s="23"/>
      <c r="J81" s="23"/>
      <c r="K81" s="23"/>
      <c r="L81" s="25" t="str">
        <f aca="false">IF(B81="","",IFERROR(D81/C81,0))</f>
        <v/>
      </c>
      <c r="M81" s="24" t="str">
        <f aca="false">IF(B81="","",D81-E81)</f>
        <v/>
      </c>
      <c r="N81" s="25" t="str">
        <f aca="false">IF(B81="","",IFERROR(M81/D81,0))</f>
        <v/>
      </c>
      <c r="O81" s="25" t="str">
        <f aca="false">IF(B81="","",IFERROR(G81/F81,0))</f>
        <v/>
      </c>
      <c r="P81" s="26" t="str">
        <f aca="false">IF(B81="","",ROUND(MIN(L81,1.2)/1.2*30+MIN(N81/تنظیمات!$B$11,1.2)/1.2*15+MIN(O81/تنظیمات!$B$12,1.2)/1.2*15+MIN(G81/تنظیمات!$B$13,1.2)/1.2*10+H81/5*10+I81/5*10+J81/5*10,1))</f>
        <v/>
      </c>
      <c r="Q81" s="23" t="str">
        <f aca="false">IF(B81="","",IF(P81&gt;=85,"عالی",IF(P81&gt;=70,"خوب",IF(P81&gt;=55,"قابل قبول",IF(P81&gt;=40,"نیازمند بهبود","ضعیف")))))</f>
        <v/>
      </c>
    </row>
    <row r="82" customFormat="false" ht="15" hidden="false" customHeight="true" outlineLevel="0" collapsed="false">
      <c r="A82" s="23"/>
      <c r="B82" s="23"/>
      <c r="C82" s="24"/>
      <c r="D82" s="24"/>
      <c r="E82" s="24"/>
      <c r="F82" s="23"/>
      <c r="G82" s="23"/>
      <c r="H82" s="23"/>
      <c r="I82" s="23"/>
      <c r="J82" s="23"/>
      <c r="K82" s="23"/>
      <c r="L82" s="25" t="str">
        <f aca="false">IF(B82="","",IFERROR(D82/C82,0))</f>
        <v/>
      </c>
      <c r="M82" s="24" t="str">
        <f aca="false">IF(B82="","",D82-E82)</f>
        <v/>
      </c>
      <c r="N82" s="25" t="str">
        <f aca="false">IF(B82="","",IFERROR(M82/D82,0))</f>
        <v/>
      </c>
      <c r="O82" s="25" t="str">
        <f aca="false">IF(B82="","",IFERROR(G82/F82,0))</f>
        <v/>
      </c>
      <c r="P82" s="26" t="str">
        <f aca="false">IF(B82="","",ROUND(MIN(L82,1.2)/1.2*30+MIN(N82/تنظیمات!$B$11,1.2)/1.2*15+MIN(O82/تنظیمات!$B$12,1.2)/1.2*15+MIN(G82/تنظیمات!$B$13,1.2)/1.2*10+H82/5*10+I82/5*10+J82/5*10,1))</f>
        <v/>
      </c>
      <c r="Q82" s="23" t="str">
        <f aca="false">IF(B82="","",IF(P82&gt;=85,"عالی",IF(P82&gt;=70,"خوب",IF(P82&gt;=55,"قابل قبول",IF(P82&gt;=40,"نیازمند بهبود","ضعیف")))))</f>
        <v/>
      </c>
    </row>
    <row r="83" customFormat="false" ht="15" hidden="false" customHeight="true" outlineLevel="0" collapsed="false">
      <c r="A83" s="23"/>
      <c r="B83" s="23"/>
      <c r="C83" s="24"/>
      <c r="D83" s="24"/>
      <c r="E83" s="24"/>
      <c r="F83" s="23"/>
      <c r="G83" s="23"/>
      <c r="H83" s="23"/>
      <c r="I83" s="23"/>
      <c r="J83" s="23"/>
      <c r="K83" s="23"/>
      <c r="L83" s="25" t="str">
        <f aca="false">IF(B83="","",IFERROR(D83/C83,0))</f>
        <v/>
      </c>
      <c r="M83" s="24" t="str">
        <f aca="false">IF(B83="","",D83-E83)</f>
        <v/>
      </c>
      <c r="N83" s="25" t="str">
        <f aca="false">IF(B83="","",IFERROR(M83/D83,0))</f>
        <v/>
      </c>
      <c r="O83" s="25" t="str">
        <f aca="false">IF(B83="","",IFERROR(G83/F83,0))</f>
        <v/>
      </c>
      <c r="P83" s="26" t="str">
        <f aca="false">IF(B83="","",ROUND(MIN(L83,1.2)/1.2*30+MIN(N83/تنظیمات!$B$11,1.2)/1.2*15+MIN(O83/تنظیمات!$B$12,1.2)/1.2*15+MIN(G83/تنظیمات!$B$13,1.2)/1.2*10+H83/5*10+I83/5*10+J83/5*10,1))</f>
        <v/>
      </c>
      <c r="Q83" s="23" t="str">
        <f aca="false">IF(B83="","",IF(P83&gt;=85,"عالی",IF(P83&gt;=70,"خوب",IF(P83&gt;=55,"قابل قبول",IF(P83&gt;=40,"نیازمند بهبود","ضعیف")))))</f>
        <v/>
      </c>
    </row>
    <row r="84" customFormat="false" ht="15" hidden="false" customHeight="true" outlineLevel="0" collapsed="false">
      <c r="A84" s="23"/>
      <c r="B84" s="23"/>
      <c r="C84" s="24"/>
      <c r="D84" s="24"/>
      <c r="E84" s="24"/>
      <c r="F84" s="23"/>
      <c r="G84" s="23"/>
      <c r="H84" s="23"/>
      <c r="I84" s="23"/>
      <c r="J84" s="23"/>
      <c r="K84" s="23"/>
      <c r="L84" s="25" t="str">
        <f aca="false">IF(B84="","",IFERROR(D84/C84,0))</f>
        <v/>
      </c>
      <c r="M84" s="24" t="str">
        <f aca="false">IF(B84="","",D84-E84)</f>
        <v/>
      </c>
      <c r="N84" s="25" t="str">
        <f aca="false">IF(B84="","",IFERROR(M84/D84,0))</f>
        <v/>
      </c>
      <c r="O84" s="25" t="str">
        <f aca="false">IF(B84="","",IFERROR(G84/F84,0))</f>
        <v/>
      </c>
      <c r="P84" s="26" t="str">
        <f aca="false">IF(B84="","",ROUND(MIN(L84,1.2)/1.2*30+MIN(N84/تنظیمات!$B$11,1.2)/1.2*15+MIN(O84/تنظیمات!$B$12,1.2)/1.2*15+MIN(G84/تنظیمات!$B$13,1.2)/1.2*10+H84/5*10+I84/5*10+J84/5*10,1))</f>
        <v/>
      </c>
      <c r="Q84" s="23" t="str">
        <f aca="false">IF(B84="","",IF(P84&gt;=85,"عالی",IF(P84&gt;=70,"خوب",IF(P84&gt;=55,"قابل قبول",IF(P84&gt;=40,"نیازمند بهبود","ضعیف")))))</f>
        <v/>
      </c>
    </row>
    <row r="85" customFormat="false" ht="15" hidden="false" customHeight="true" outlineLevel="0" collapsed="false">
      <c r="A85" s="23"/>
      <c r="B85" s="23"/>
      <c r="C85" s="24"/>
      <c r="D85" s="24"/>
      <c r="E85" s="24"/>
      <c r="F85" s="23"/>
      <c r="G85" s="23"/>
      <c r="H85" s="23"/>
      <c r="I85" s="23"/>
      <c r="J85" s="23"/>
      <c r="K85" s="23"/>
      <c r="L85" s="25" t="str">
        <f aca="false">IF(B85="","",IFERROR(D85/C85,0))</f>
        <v/>
      </c>
      <c r="M85" s="24" t="str">
        <f aca="false">IF(B85="","",D85-E85)</f>
        <v/>
      </c>
      <c r="N85" s="25" t="str">
        <f aca="false">IF(B85="","",IFERROR(M85/D85,0))</f>
        <v/>
      </c>
      <c r="O85" s="25" t="str">
        <f aca="false">IF(B85="","",IFERROR(G85/F85,0))</f>
        <v/>
      </c>
      <c r="P85" s="26" t="str">
        <f aca="false">IF(B85="","",ROUND(MIN(L85,1.2)/1.2*30+MIN(N85/تنظیمات!$B$11,1.2)/1.2*15+MIN(O85/تنظیمات!$B$12,1.2)/1.2*15+MIN(G85/تنظیمات!$B$13,1.2)/1.2*10+H85/5*10+I85/5*10+J85/5*10,1))</f>
        <v/>
      </c>
      <c r="Q85" s="23" t="str">
        <f aca="false">IF(B85="","",IF(P85&gt;=85,"عالی",IF(P85&gt;=70,"خوب",IF(P85&gt;=55,"قابل قبول",IF(P85&gt;=40,"نیازمند بهبود","ضعیف")))))</f>
        <v/>
      </c>
    </row>
    <row r="86" customFormat="false" ht="15" hidden="false" customHeight="true" outlineLevel="0" collapsed="false">
      <c r="A86" s="23"/>
      <c r="B86" s="23"/>
      <c r="C86" s="24"/>
      <c r="D86" s="24"/>
      <c r="E86" s="24"/>
      <c r="F86" s="23"/>
      <c r="G86" s="23"/>
      <c r="H86" s="23"/>
      <c r="I86" s="23"/>
      <c r="J86" s="23"/>
      <c r="K86" s="23"/>
      <c r="L86" s="25" t="str">
        <f aca="false">IF(B86="","",IFERROR(D86/C86,0))</f>
        <v/>
      </c>
      <c r="M86" s="24" t="str">
        <f aca="false">IF(B86="","",D86-E86)</f>
        <v/>
      </c>
      <c r="N86" s="25" t="str">
        <f aca="false">IF(B86="","",IFERROR(M86/D86,0))</f>
        <v/>
      </c>
      <c r="O86" s="25" t="str">
        <f aca="false">IF(B86="","",IFERROR(G86/F86,0))</f>
        <v/>
      </c>
      <c r="P86" s="26" t="str">
        <f aca="false">IF(B86="","",ROUND(MIN(L86,1.2)/1.2*30+MIN(N86/تنظیمات!$B$11,1.2)/1.2*15+MIN(O86/تنظیمات!$B$12,1.2)/1.2*15+MIN(G86/تنظیمات!$B$13,1.2)/1.2*10+H86/5*10+I86/5*10+J86/5*10,1))</f>
        <v/>
      </c>
      <c r="Q86" s="23" t="str">
        <f aca="false">IF(B86="","",IF(P86&gt;=85,"عالی",IF(P86&gt;=70,"خوب",IF(P86&gt;=55,"قابل قبول",IF(P86&gt;=40,"نیازمند بهبود","ضعیف")))))</f>
        <v/>
      </c>
    </row>
    <row r="87" customFormat="false" ht="15" hidden="false" customHeight="true" outlineLevel="0" collapsed="false">
      <c r="A87" s="23"/>
      <c r="B87" s="23"/>
      <c r="C87" s="24"/>
      <c r="D87" s="24"/>
      <c r="E87" s="24"/>
      <c r="F87" s="23"/>
      <c r="G87" s="23"/>
      <c r="H87" s="23"/>
      <c r="I87" s="23"/>
      <c r="J87" s="23"/>
      <c r="K87" s="23"/>
      <c r="L87" s="25" t="str">
        <f aca="false">IF(B87="","",IFERROR(D87/C87,0))</f>
        <v/>
      </c>
      <c r="M87" s="24" t="str">
        <f aca="false">IF(B87="","",D87-E87)</f>
        <v/>
      </c>
      <c r="N87" s="25" t="str">
        <f aca="false">IF(B87="","",IFERROR(M87/D87,0))</f>
        <v/>
      </c>
      <c r="O87" s="25" t="str">
        <f aca="false">IF(B87="","",IFERROR(G87/F87,0))</f>
        <v/>
      </c>
      <c r="P87" s="26" t="str">
        <f aca="false">IF(B87="","",ROUND(MIN(L87,1.2)/1.2*30+MIN(N87/تنظیمات!$B$11,1.2)/1.2*15+MIN(O87/تنظیمات!$B$12,1.2)/1.2*15+MIN(G87/تنظیمات!$B$13,1.2)/1.2*10+H87/5*10+I87/5*10+J87/5*10,1))</f>
        <v/>
      </c>
      <c r="Q87" s="23" t="str">
        <f aca="false">IF(B87="","",IF(P87&gt;=85,"عالی",IF(P87&gt;=70,"خوب",IF(P87&gt;=55,"قابل قبول",IF(P87&gt;=40,"نیازمند بهبود","ضعیف")))))</f>
        <v/>
      </c>
    </row>
    <row r="88" customFormat="false" ht="15" hidden="false" customHeight="true" outlineLevel="0" collapsed="false">
      <c r="A88" s="23"/>
      <c r="B88" s="23"/>
      <c r="C88" s="24"/>
      <c r="D88" s="24"/>
      <c r="E88" s="24"/>
      <c r="F88" s="23"/>
      <c r="G88" s="23"/>
      <c r="H88" s="23"/>
      <c r="I88" s="23"/>
      <c r="J88" s="23"/>
      <c r="K88" s="23"/>
      <c r="L88" s="25" t="str">
        <f aca="false">IF(B88="","",IFERROR(D88/C88,0))</f>
        <v/>
      </c>
      <c r="M88" s="24" t="str">
        <f aca="false">IF(B88="","",D88-E88)</f>
        <v/>
      </c>
      <c r="N88" s="25" t="str">
        <f aca="false">IF(B88="","",IFERROR(M88/D88,0))</f>
        <v/>
      </c>
      <c r="O88" s="25" t="str">
        <f aca="false">IF(B88="","",IFERROR(G88/F88,0))</f>
        <v/>
      </c>
      <c r="P88" s="26" t="str">
        <f aca="false">IF(B88="","",ROUND(MIN(L88,1.2)/1.2*30+MIN(N88/تنظیمات!$B$11,1.2)/1.2*15+MIN(O88/تنظیمات!$B$12,1.2)/1.2*15+MIN(G88/تنظیمات!$B$13,1.2)/1.2*10+H88/5*10+I88/5*10+J88/5*10,1))</f>
        <v/>
      </c>
      <c r="Q88" s="23" t="str">
        <f aca="false">IF(B88="","",IF(P88&gt;=85,"عالی",IF(P88&gt;=70,"خوب",IF(P88&gt;=55,"قابل قبول",IF(P88&gt;=40,"نیازمند بهبود","ضعیف")))))</f>
        <v/>
      </c>
    </row>
    <row r="89" customFormat="false" ht="15" hidden="false" customHeight="true" outlineLevel="0" collapsed="false">
      <c r="A89" s="23"/>
      <c r="B89" s="23"/>
      <c r="C89" s="24"/>
      <c r="D89" s="24"/>
      <c r="E89" s="24"/>
      <c r="F89" s="23"/>
      <c r="G89" s="23"/>
      <c r="H89" s="23"/>
      <c r="I89" s="23"/>
      <c r="J89" s="23"/>
      <c r="K89" s="23"/>
      <c r="L89" s="25" t="str">
        <f aca="false">IF(B89="","",IFERROR(D89/C89,0))</f>
        <v/>
      </c>
      <c r="M89" s="24" t="str">
        <f aca="false">IF(B89="","",D89-E89)</f>
        <v/>
      </c>
      <c r="N89" s="25" t="str">
        <f aca="false">IF(B89="","",IFERROR(M89/D89,0))</f>
        <v/>
      </c>
      <c r="O89" s="25" t="str">
        <f aca="false">IF(B89="","",IFERROR(G89/F89,0))</f>
        <v/>
      </c>
      <c r="P89" s="26" t="str">
        <f aca="false">IF(B89="","",ROUND(MIN(L89,1.2)/1.2*30+MIN(N89/تنظیمات!$B$11,1.2)/1.2*15+MIN(O89/تنظیمات!$B$12,1.2)/1.2*15+MIN(G89/تنظیمات!$B$13,1.2)/1.2*10+H89/5*10+I89/5*10+J89/5*10,1))</f>
        <v/>
      </c>
      <c r="Q89" s="23" t="str">
        <f aca="false">IF(B89="","",IF(P89&gt;=85,"عالی",IF(P89&gt;=70,"خوب",IF(P89&gt;=55,"قابل قبول",IF(P89&gt;=40,"نیازمند بهبود","ضعیف")))))</f>
        <v/>
      </c>
    </row>
    <row r="90" customFormat="false" ht="15" hidden="false" customHeight="true" outlineLevel="0" collapsed="false">
      <c r="A90" s="23"/>
      <c r="B90" s="23"/>
      <c r="C90" s="24"/>
      <c r="D90" s="24"/>
      <c r="E90" s="24"/>
      <c r="F90" s="23"/>
      <c r="G90" s="23"/>
      <c r="H90" s="23"/>
      <c r="I90" s="23"/>
      <c r="J90" s="23"/>
      <c r="K90" s="23"/>
      <c r="L90" s="25" t="str">
        <f aca="false">IF(B90="","",IFERROR(D90/C90,0))</f>
        <v/>
      </c>
      <c r="M90" s="24" t="str">
        <f aca="false">IF(B90="","",D90-E90)</f>
        <v/>
      </c>
      <c r="N90" s="25" t="str">
        <f aca="false">IF(B90="","",IFERROR(M90/D90,0))</f>
        <v/>
      </c>
      <c r="O90" s="25" t="str">
        <f aca="false">IF(B90="","",IFERROR(G90/F90,0))</f>
        <v/>
      </c>
      <c r="P90" s="26" t="str">
        <f aca="false">IF(B90="","",ROUND(MIN(L90,1.2)/1.2*30+MIN(N90/تنظیمات!$B$11,1.2)/1.2*15+MIN(O90/تنظیمات!$B$12,1.2)/1.2*15+MIN(G90/تنظیمات!$B$13,1.2)/1.2*10+H90/5*10+I90/5*10+J90/5*10,1))</f>
        <v/>
      </c>
      <c r="Q90" s="23" t="str">
        <f aca="false">IF(B90="","",IF(P90&gt;=85,"عالی",IF(P90&gt;=70,"خوب",IF(P90&gt;=55,"قابل قبول",IF(P90&gt;=40,"نیازمند بهبود","ضعیف")))))</f>
        <v/>
      </c>
    </row>
    <row r="91" customFormat="false" ht="15" hidden="false" customHeight="true" outlineLevel="0" collapsed="false">
      <c r="A91" s="23"/>
      <c r="B91" s="23"/>
      <c r="C91" s="24"/>
      <c r="D91" s="24"/>
      <c r="E91" s="24"/>
      <c r="F91" s="23"/>
      <c r="G91" s="23"/>
      <c r="H91" s="23"/>
      <c r="I91" s="23"/>
      <c r="J91" s="23"/>
      <c r="K91" s="23"/>
      <c r="L91" s="25" t="str">
        <f aca="false">IF(B91="","",IFERROR(D91/C91,0))</f>
        <v/>
      </c>
      <c r="M91" s="24" t="str">
        <f aca="false">IF(B91="","",D91-E91)</f>
        <v/>
      </c>
      <c r="N91" s="25" t="str">
        <f aca="false">IF(B91="","",IFERROR(M91/D91,0))</f>
        <v/>
      </c>
      <c r="O91" s="25" t="str">
        <f aca="false">IF(B91="","",IFERROR(G91/F91,0))</f>
        <v/>
      </c>
      <c r="P91" s="26" t="str">
        <f aca="false">IF(B91="","",ROUND(MIN(L91,1.2)/1.2*30+MIN(N91/تنظیمات!$B$11,1.2)/1.2*15+MIN(O91/تنظیمات!$B$12,1.2)/1.2*15+MIN(G91/تنظیمات!$B$13,1.2)/1.2*10+H91/5*10+I91/5*10+J91/5*10,1))</f>
        <v/>
      </c>
      <c r="Q91" s="23" t="str">
        <f aca="false">IF(B91="","",IF(P91&gt;=85,"عالی",IF(P91&gt;=70,"خوب",IF(P91&gt;=55,"قابل قبول",IF(P91&gt;=40,"نیازمند بهبود","ضعیف")))))</f>
        <v/>
      </c>
    </row>
    <row r="92" customFormat="false" ht="15" hidden="false" customHeight="true" outlineLevel="0" collapsed="false">
      <c r="A92" s="23"/>
      <c r="B92" s="23"/>
      <c r="C92" s="24"/>
      <c r="D92" s="24"/>
      <c r="E92" s="24"/>
      <c r="F92" s="23"/>
      <c r="G92" s="23"/>
      <c r="H92" s="23"/>
      <c r="I92" s="23"/>
      <c r="J92" s="23"/>
      <c r="K92" s="23"/>
      <c r="L92" s="25" t="str">
        <f aca="false">IF(B92="","",IFERROR(D92/C92,0))</f>
        <v/>
      </c>
      <c r="M92" s="24" t="str">
        <f aca="false">IF(B92="","",D92-E92)</f>
        <v/>
      </c>
      <c r="N92" s="25" t="str">
        <f aca="false">IF(B92="","",IFERROR(M92/D92,0))</f>
        <v/>
      </c>
      <c r="O92" s="25" t="str">
        <f aca="false">IF(B92="","",IFERROR(G92/F92,0))</f>
        <v/>
      </c>
      <c r="P92" s="26" t="str">
        <f aca="false">IF(B92="","",ROUND(MIN(L92,1.2)/1.2*30+MIN(N92/تنظیمات!$B$11,1.2)/1.2*15+MIN(O92/تنظیمات!$B$12,1.2)/1.2*15+MIN(G92/تنظیمات!$B$13,1.2)/1.2*10+H92/5*10+I92/5*10+J92/5*10,1))</f>
        <v/>
      </c>
      <c r="Q92" s="23" t="str">
        <f aca="false">IF(B92="","",IF(P92&gt;=85,"عالی",IF(P92&gt;=70,"خوب",IF(P92&gt;=55,"قابل قبول",IF(P92&gt;=40,"نیازمند بهبود","ضعیف")))))</f>
        <v/>
      </c>
    </row>
    <row r="93" customFormat="false" ht="15" hidden="false" customHeight="true" outlineLevel="0" collapsed="false">
      <c r="A93" s="23"/>
      <c r="B93" s="23"/>
      <c r="C93" s="24"/>
      <c r="D93" s="24"/>
      <c r="E93" s="24"/>
      <c r="F93" s="23"/>
      <c r="G93" s="23"/>
      <c r="H93" s="23"/>
      <c r="I93" s="23"/>
      <c r="J93" s="23"/>
      <c r="K93" s="23"/>
      <c r="L93" s="25" t="str">
        <f aca="false">IF(B93="","",IFERROR(D93/C93,0))</f>
        <v/>
      </c>
      <c r="M93" s="24" t="str">
        <f aca="false">IF(B93="","",D93-E93)</f>
        <v/>
      </c>
      <c r="N93" s="25" t="str">
        <f aca="false">IF(B93="","",IFERROR(M93/D93,0))</f>
        <v/>
      </c>
      <c r="O93" s="25" t="str">
        <f aca="false">IF(B93="","",IFERROR(G93/F93,0))</f>
        <v/>
      </c>
      <c r="P93" s="26" t="str">
        <f aca="false">IF(B93="","",ROUND(MIN(L93,1.2)/1.2*30+MIN(N93/تنظیمات!$B$11,1.2)/1.2*15+MIN(O93/تنظیمات!$B$12,1.2)/1.2*15+MIN(G93/تنظیمات!$B$13,1.2)/1.2*10+H93/5*10+I93/5*10+J93/5*10,1))</f>
        <v/>
      </c>
      <c r="Q93" s="23" t="str">
        <f aca="false">IF(B93="","",IF(P93&gt;=85,"عالی",IF(P93&gt;=70,"خوب",IF(P93&gt;=55,"قابل قبول",IF(P93&gt;=40,"نیازمند بهبود","ضعیف")))))</f>
        <v/>
      </c>
    </row>
    <row r="94" customFormat="false" ht="15" hidden="false" customHeight="true" outlineLevel="0" collapsed="false">
      <c r="A94" s="23"/>
      <c r="B94" s="23"/>
      <c r="C94" s="24"/>
      <c r="D94" s="24"/>
      <c r="E94" s="24"/>
      <c r="F94" s="23"/>
      <c r="G94" s="23"/>
      <c r="H94" s="23"/>
      <c r="I94" s="23"/>
      <c r="J94" s="23"/>
      <c r="K94" s="23"/>
      <c r="L94" s="25" t="str">
        <f aca="false">IF(B94="","",IFERROR(D94/C94,0))</f>
        <v/>
      </c>
      <c r="M94" s="24" t="str">
        <f aca="false">IF(B94="","",D94-E94)</f>
        <v/>
      </c>
      <c r="N94" s="25" t="str">
        <f aca="false">IF(B94="","",IFERROR(M94/D94,0))</f>
        <v/>
      </c>
      <c r="O94" s="25" t="str">
        <f aca="false">IF(B94="","",IFERROR(G94/F94,0))</f>
        <v/>
      </c>
      <c r="P94" s="26" t="str">
        <f aca="false">IF(B94="","",ROUND(MIN(L94,1.2)/1.2*30+MIN(N94/تنظیمات!$B$11,1.2)/1.2*15+MIN(O94/تنظیمات!$B$12,1.2)/1.2*15+MIN(G94/تنظیمات!$B$13,1.2)/1.2*10+H94/5*10+I94/5*10+J94/5*10,1))</f>
        <v/>
      </c>
      <c r="Q94" s="23" t="str">
        <f aca="false">IF(B94="","",IF(P94&gt;=85,"عالی",IF(P94&gt;=70,"خوب",IF(P94&gt;=55,"قابل قبول",IF(P94&gt;=40,"نیازمند بهبود","ضعیف")))))</f>
        <v/>
      </c>
    </row>
    <row r="95" customFormat="false" ht="15" hidden="false" customHeight="true" outlineLevel="0" collapsed="false">
      <c r="A95" s="23"/>
      <c r="B95" s="23"/>
      <c r="C95" s="24"/>
      <c r="D95" s="24"/>
      <c r="E95" s="24"/>
      <c r="F95" s="23"/>
      <c r="G95" s="23"/>
      <c r="H95" s="23"/>
      <c r="I95" s="23"/>
      <c r="J95" s="23"/>
      <c r="K95" s="23"/>
      <c r="L95" s="25" t="str">
        <f aca="false">IF(B95="","",IFERROR(D95/C95,0))</f>
        <v/>
      </c>
      <c r="M95" s="24" t="str">
        <f aca="false">IF(B95="","",D95-E95)</f>
        <v/>
      </c>
      <c r="N95" s="25" t="str">
        <f aca="false">IF(B95="","",IFERROR(M95/D95,0))</f>
        <v/>
      </c>
      <c r="O95" s="25" t="str">
        <f aca="false">IF(B95="","",IFERROR(G95/F95,0))</f>
        <v/>
      </c>
      <c r="P95" s="26" t="str">
        <f aca="false">IF(B95="","",ROUND(MIN(L95,1.2)/1.2*30+MIN(N95/تنظیمات!$B$11,1.2)/1.2*15+MIN(O95/تنظیمات!$B$12,1.2)/1.2*15+MIN(G95/تنظیمات!$B$13,1.2)/1.2*10+H95/5*10+I95/5*10+J95/5*10,1))</f>
        <v/>
      </c>
      <c r="Q95" s="23" t="str">
        <f aca="false">IF(B95="","",IF(P95&gt;=85,"عالی",IF(P95&gt;=70,"خوب",IF(P95&gt;=55,"قابل قبول",IF(P95&gt;=40,"نیازمند بهبود","ضعیف")))))</f>
        <v/>
      </c>
    </row>
    <row r="96" customFormat="false" ht="15" hidden="false" customHeight="true" outlineLevel="0" collapsed="false">
      <c r="A96" s="23"/>
      <c r="B96" s="23"/>
      <c r="C96" s="24"/>
      <c r="D96" s="24"/>
      <c r="E96" s="24"/>
      <c r="F96" s="23"/>
      <c r="G96" s="23"/>
      <c r="H96" s="23"/>
      <c r="I96" s="23"/>
      <c r="J96" s="23"/>
      <c r="K96" s="23"/>
      <c r="L96" s="25" t="str">
        <f aca="false">IF(B96="","",IFERROR(D96/C96,0))</f>
        <v/>
      </c>
      <c r="M96" s="24" t="str">
        <f aca="false">IF(B96="","",D96-E96)</f>
        <v/>
      </c>
      <c r="N96" s="25" t="str">
        <f aca="false">IF(B96="","",IFERROR(M96/D96,0))</f>
        <v/>
      </c>
      <c r="O96" s="25" t="str">
        <f aca="false">IF(B96="","",IFERROR(G96/F96,0))</f>
        <v/>
      </c>
      <c r="P96" s="26" t="str">
        <f aca="false">IF(B96="","",ROUND(MIN(L96,1.2)/1.2*30+MIN(N96/تنظیمات!$B$11,1.2)/1.2*15+MIN(O96/تنظیمات!$B$12,1.2)/1.2*15+MIN(G96/تنظیمات!$B$13,1.2)/1.2*10+H96/5*10+I96/5*10+J96/5*10,1))</f>
        <v/>
      </c>
      <c r="Q96" s="23" t="str">
        <f aca="false">IF(B96="","",IF(P96&gt;=85,"عالی",IF(P96&gt;=70,"خوب",IF(P96&gt;=55,"قابل قبول",IF(P96&gt;=40,"نیازمند بهبود","ضعیف")))))</f>
        <v/>
      </c>
    </row>
    <row r="97" customFormat="false" ht="15" hidden="false" customHeight="true" outlineLevel="0" collapsed="false">
      <c r="A97" s="23"/>
      <c r="B97" s="23"/>
      <c r="C97" s="24"/>
      <c r="D97" s="24"/>
      <c r="E97" s="24"/>
      <c r="F97" s="23"/>
      <c r="G97" s="23"/>
      <c r="H97" s="23"/>
      <c r="I97" s="23"/>
      <c r="J97" s="23"/>
      <c r="K97" s="23"/>
      <c r="L97" s="25" t="str">
        <f aca="false">IF(B97="","",IFERROR(D97/C97,0))</f>
        <v/>
      </c>
      <c r="M97" s="24" t="str">
        <f aca="false">IF(B97="","",D97-E97)</f>
        <v/>
      </c>
      <c r="N97" s="25" t="str">
        <f aca="false">IF(B97="","",IFERROR(M97/D97,0))</f>
        <v/>
      </c>
      <c r="O97" s="25" t="str">
        <f aca="false">IF(B97="","",IFERROR(G97/F97,0))</f>
        <v/>
      </c>
      <c r="P97" s="26" t="str">
        <f aca="false">IF(B97="","",ROUND(MIN(L97,1.2)/1.2*30+MIN(N97/تنظیمات!$B$11,1.2)/1.2*15+MIN(O97/تنظیمات!$B$12,1.2)/1.2*15+MIN(G97/تنظیمات!$B$13,1.2)/1.2*10+H97/5*10+I97/5*10+J97/5*10,1))</f>
        <v/>
      </c>
      <c r="Q97" s="23" t="str">
        <f aca="false">IF(B97="","",IF(P97&gt;=85,"عالی",IF(P97&gt;=70,"خوب",IF(P97&gt;=55,"قابل قبول",IF(P97&gt;=40,"نیازمند بهبود","ضعیف")))))</f>
        <v/>
      </c>
    </row>
    <row r="98" customFormat="false" ht="15" hidden="false" customHeight="true" outlineLevel="0" collapsed="false">
      <c r="A98" s="23"/>
      <c r="B98" s="23"/>
      <c r="C98" s="24"/>
      <c r="D98" s="24"/>
      <c r="E98" s="24"/>
      <c r="F98" s="23"/>
      <c r="G98" s="23"/>
      <c r="H98" s="23"/>
      <c r="I98" s="23"/>
      <c r="J98" s="23"/>
      <c r="K98" s="23"/>
      <c r="L98" s="25" t="str">
        <f aca="false">IF(B98="","",IFERROR(D98/C98,0))</f>
        <v/>
      </c>
      <c r="M98" s="24" t="str">
        <f aca="false">IF(B98="","",D98-E98)</f>
        <v/>
      </c>
      <c r="N98" s="25" t="str">
        <f aca="false">IF(B98="","",IFERROR(M98/D98,0))</f>
        <v/>
      </c>
      <c r="O98" s="25" t="str">
        <f aca="false">IF(B98="","",IFERROR(G98/F98,0))</f>
        <v/>
      </c>
      <c r="P98" s="26" t="str">
        <f aca="false">IF(B98="","",ROUND(MIN(L98,1.2)/1.2*30+MIN(N98/تنظیمات!$B$11,1.2)/1.2*15+MIN(O98/تنظیمات!$B$12,1.2)/1.2*15+MIN(G98/تنظیمات!$B$13,1.2)/1.2*10+H98/5*10+I98/5*10+J98/5*10,1))</f>
        <v/>
      </c>
      <c r="Q98" s="23" t="str">
        <f aca="false">IF(B98="","",IF(P98&gt;=85,"عالی",IF(P98&gt;=70,"خوب",IF(P98&gt;=55,"قابل قبول",IF(P98&gt;=40,"نیازمند بهبود","ضعیف")))))</f>
        <v/>
      </c>
    </row>
    <row r="99" customFormat="false" ht="15" hidden="false" customHeight="true" outlineLevel="0" collapsed="false">
      <c r="A99" s="23"/>
      <c r="B99" s="23"/>
      <c r="C99" s="24"/>
      <c r="D99" s="24"/>
      <c r="E99" s="24"/>
      <c r="F99" s="23"/>
      <c r="G99" s="23"/>
      <c r="H99" s="23"/>
      <c r="I99" s="23"/>
      <c r="J99" s="23"/>
      <c r="K99" s="23"/>
      <c r="L99" s="25" t="str">
        <f aca="false">IF(B99="","",IFERROR(D99/C99,0))</f>
        <v/>
      </c>
      <c r="M99" s="24" t="str">
        <f aca="false">IF(B99="","",D99-E99)</f>
        <v/>
      </c>
      <c r="N99" s="25" t="str">
        <f aca="false">IF(B99="","",IFERROR(M99/D99,0))</f>
        <v/>
      </c>
      <c r="O99" s="25" t="str">
        <f aca="false">IF(B99="","",IFERROR(G99/F99,0))</f>
        <v/>
      </c>
      <c r="P99" s="26" t="str">
        <f aca="false">IF(B99="","",ROUND(MIN(L99,1.2)/1.2*30+MIN(N99/تنظیمات!$B$11,1.2)/1.2*15+MIN(O99/تنظیمات!$B$12,1.2)/1.2*15+MIN(G99/تنظیمات!$B$13,1.2)/1.2*10+H99/5*10+I99/5*10+J99/5*10,1))</f>
        <v/>
      </c>
      <c r="Q99" s="23" t="str">
        <f aca="false">IF(B99="","",IF(P99&gt;=85,"عالی",IF(P99&gt;=70,"خوب",IF(P99&gt;=55,"قابل قبول",IF(P99&gt;=40,"نیازمند بهبود","ضعیف")))))</f>
        <v/>
      </c>
    </row>
    <row r="100" customFormat="false" ht="15" hidden="false" customHeight="true" outlineLevel="0" collapsed="false">
      <c r="A100" s="23"/>
      <c r="B100" s="23"/>
      <c r="C100" s="24"/>
      <c r="D100" s="24"/>
      <c r="E100" s="24"/>
      <c r="F100" s="23"/>
      <c r="G100" s="23"/>
      <c r="H100" s="23"/>
      <c r="I100" s="23"/>
      <c r="J100" s="23"/>
      <c r="K100" s="23"/>
      <c r="L100" s="25" t="str">
        <f aca="false">IF(B100="","",IFERROR(D100/C100,0))</f>
        <v/>
      </c>
      <c r="M100" s="24" t="str">
        <f aca="false">IF(B100="","",D100-E100)</f>
        <v/>
      </c>
      <c r="N100" s="25" t="str">
        <f aca="false">IF(B100="","",IFERROR(M100/D100,0))</f>
        <v/>
      </c>
      <c r="O100" s="25" t="str">
        <f aca="false">IF(B100="","",IFERROR(G100/F100,0))</f>
        <v/>
      </c>
      <c r="P100" s="26" t="str">
        <f aca="false">IF(B100="","",ROUND(MIN(L100,1.2)/1.2*30+MIN(N100/تنظیمات!$B$11,1.2)/1.2*15+MIN(O100/تنظیمات!$B$12,1.2)/1.2*15+MIN(G100/تنظیمات!$B$13,1.2)/1.2*10+H100/5*10+I100/5*10+J100/5*10,1))</f>
        <v/>
      </c>
      <c r="Q100" s="23" t="str">
        <f aca="false">IF(B100="","",IF(P100&gt;=85,"عالی",IF(P100&gt;=70,"خوب",IF(P100&gt;=55,"قابل قبول",IF(P100&gt;=40,"نیازمند بهبود","ضعیف")))))</f>
        <v/>
      </c>
    </row>
    <row r="101" customFormat="false" ht="15" hidden="false" customHeight="true" outlineLevel="0" collapsed="false">
      <c r="A101" s="23"/>
      <c r="B101" s="23"/>
      <c r="C101" s="24"/>
      <c r="D101" s="24"/>
      <c r="E101" s="24"/>
      <c r="F101" s="23"/>
      <c r="G101" s="23"/>
      <c r="H101" s="23"/>
      <c r="I101" s="23"/>
      <c r="J101" s="23"/>
      <c r="K101" s="23"/>
      <c r="L101" s="25" t="str">
        <f aca="false">IF(B101="","",IFERROR(D101/C101,0))</f>
        <v/>
      </c>
      <c r="M101" s="24" t="str">
        <f aca="false">IF(B101="","",D101-E101)</f>
        <v/>
      </c>
      <c r="N101" s="25" t="str">
        <f aca="false">IF(B101="","",IFERROR(M101/D101,0))</f>
        <v/>
      </c>
      <c r="O101" s="25" t="str">
        <f aca="false">IF(B101="","",IFERROR(G101/F101,0))</f>
        <v/>
      </c>
      <c r="P101" s="26" t="str">
        <f aca="false">IF(B101="","",ROUND(MIN(L101,1.2)/1.2*30+MIN(N101/تنظیمات!$B$11,1.2)/1.2*15+MIN(O101/تنظیمات!$B$12,1.2)/1.2*15+MIN(G101/تنظیمات!$B$13,1.2)/1.2*10+H101/5*10+I101/5*10+J101/5*10,1))</f>
        <v/>
      </c>
      <c r="Q101" s="23" t="str">
        <f aca="false">IF(B101="","",IF(P101&gt;=85,"عالی",IF(P101&gt;=70,"خوب",IF(P101&gt;=55,"قابل قبول",IF(P101&gt;=40,"نیازمند بهبود","ضعیف")))))</f>
        <v/>
      </c>
    </row>
  </sheetData>
  <conditionalFormatting sqref="P2:P101">
    <cfRule type="colorScale" priority="2">
      <colorScale>
        <cfvo type="min" val="0"/>
        <cfvo type="percentile" val="50"/>
        <cfvo type="max" val="0"/>
        <color rgb="FFF4CCCC"/>
        <color rgb="FFFFF2CC"/>
        <color rgb="FFD9EAD3"/>
      </colorScale>
    </cfRule>
  </conditionalFormatting>
  <dataValidations count="3">
    <dataValidation allowBlank="false" errorStyle="stop" operator="between" showDropDown="false" showErrorMessage="false" showInputMessage="false" sqref="H2:J101" type="none">
      <formula1>1</formula1>
      <formula2>5</formula2>
    </dataValidation>
    <dataValidation allowBlank="true" error="یک دوره را از لیست انتخاب کنید." errorStyle="stop" errorTitle="دوره نامعتبر" operator="between" showDropDown="false" showErrorMessage="true" showInputMessage="false" sqref="A2:A101" type="list">
      <formula1>تنظیمات!$F$3:$F$14</formula1>
      <formula2>0</formula2>
    </dataValidation>
    <dataValidation allowBlank="true" error="نام کارشناس را از لیست روستر (برگه تنظیمات) انتخاب کنید." errorStyle="stop" errorTitle="نام نامعتبر" operator="between" showDropDown="false" showErrorMessage="true" showInputMessage="false" sqref="B2:B101" type="list">
      <formula1>تنظیمات!$D$3:$D$10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6"/>
    <col collapsed="false" customWidth="true" hidden="false" outlineLevel="0" max="4" min="4" style="1" width="24"/>
    <col collapsed="false" customWidth="true" hidden="false" outlineLevel="0" max="6" min="6" style="1" width="14"/>
  </cols>
  <sheetData>
    <row r="1" customFormat="false" ht="17.25" hidden="false" customHeight="true" outlineLevel="0" collapsed="false">
      <c r="A1" s="27" t="s">
        <v>31</v>
      </c>
      <c r="B1" s="27"/>
    </row>
    <row r="2" customFormat="false" ht="15" hidden="false" customHeight="true" outlineLevel="0" collapsed="false">
      <c r="A2" s="28" t="s">
        <v>32</v>
      </c>
      <c r="B2" s="28" t="s">
        <v>33</v>
      </c>
      <c r="D2" s="29" t="s">
        <v>34</v>
      </c>
      <c r="F2" s="29" t="s">
        <v>35</v>
      </c>
    </row>
    <row r="3" customFormat="false" ht="15" hidden="false" customHeight="true" outlineLevel="0" collapsed="false">
      <c r="A3" s="30" t="s">
        <v>36</v>
      </c>
      <c r="B3" s="31" t="n">
        <v>0.3</v>
      </c>
      <c r="D3" s="32" t="s">
        <v>29</v>
      </c>
      <c r="F3" s="33" t="s">
        <v>2</v>
      </c>
    </row>
    <row r="4" customFormat="false" ht="15" hidden="false" customHeight="true" outlineLevel="0" collapsed="false">
      <c r="A4" s="30" t="s">
        <v>5</v>
      </c>
      <c r="B4" s="31" t="n">
        <v>0.15</v>
      </c>
      <c r="D4" s="32"/>
      <c r="F4" s="33" t="s">
        <v>37</v>
      </c>
    </row>
    <row r="5" customFormat="false" ht="15" hidden="false" customHeight="true" outlineLevel="0" collapsed="false">
      <c r="A5" s="30" t="s">
        <v>6</v>
      </c>
      <c r="B5" s="31" t="n">
        <v>0.15</v>
      </c>
      <c r="D5" s="32"/>
      <c r="F5" s="33" t="s">
        <v>38</v>
      </c>
    </row>
    <row r="6" customFormat="false" ht="15" hidden="false" customHeight="true" outlineLevel="0" collapsed="false">
      <c r="A6" s="30" t="s">
        <v>21</v>
      </c>
      <c r="B6" s="31" t="n">
        <v>0.1</v>
      </c>
      <c r="D6" s="32"/>
      <c r="F6" s="33" t="s">
        <v>39</v>
      </c>
    </row>
    <row r="7" customFormat="false" ht="15" hidden="false" customHeight="true" outlineLevel="0" collapsed="false">
      <c r="A7" s="1" t="s">
        <v>40</v>
      </c>
      <c r="B7" s="31" t="n">
        <v>0.1</v>
      </c>
      <c r="D7" s="32"/>
      <c r="F7" s="33" t="s">
        <v>41</v>
      </c>
    </row>
    <row r="8" customFormat="false" ht="15" hidden="false" customHeight="true" outlineLevel="0" collapsed="false">
      <c r="A8" s="30" t="s">
        <v>42</v>
      </c>
      <c r="B8" s="31" t="n">
        <v>0.1</v>
      </c>
      <c r="D8" s="32"/>
      <c r="F8" s="33" t="s">
        <v>43</v>
      </c>
    </row>
    <row r="9" customFormat="false" ht="15" hidden="false" customHeight="true" outlineLevel="0" collapsed="false">
      <c r="A9" s="30" t="s">
        <v>44</v>
      </c>
      <c r="B9" s="31" t="n">
        <v>0.1</v>
      </c>
      <c r="D9" s="32"/>
      <c r="F9" s="33" t="s">
        <v>45</v>
      </c>
    </row>
    <row r="10" customFormat="false" ht="15" hidden="false" customHeight="true" outlineLevel="0" collapsed="false">
      <c r="D10" s="32"/>
      <c r="F10" s="33" t="s">
        <v>46</v>
      </c>
    </row>
    <row r="11" customFormat="false" ht="15" hidden="false" customHeight="true" outlineLevel="0" collapsed="false">
      <c r="A11" s="30" t="s">
        <v>47</v>
      </c>
      <c r="B11" s="31" t="n">
        <v>0.25</v>
      </c>
      <c r="F11" s="33" t="s">
        <v>48</v>
      </c>
    </row>
    <row r="12" customFormat="false" ht="15" hidden="false" customHeight="true" outlineLevel="0" collapsed="false">
      <c r="A12" s="30" t="s">
        <v>49</v>
      </c>
      <c r="B12" s="31" t="n">
        <v>0.2</v>
      </c>
      <c r="F12" s="33" t="s">
        <v>50</v>
      </c>
    </row>
    <row r="13" customFormat="false" ht="15" hidden="false" customHeight="true" outlineLevel="0" collapsed="false">
      <c r="A13" s="30" t="s">
        <v>51</v>
      </c>
      <c r="B13" s="1" t="n">
        <v>10</v>
      </c>
      <c r="F13" s="33" t="s">
        <v>52</v>
      </c>
    </row>
    <row r="14" customFormat="false" ht="15" hidden="false" customHeight="true" outlineLevel="0" collapsed="false">
      <c r="F14" s="33" t="s">
        <v>53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72"/>
  </cols>
  <sheetData>
    <row r="1" customFormat="false" ht="15" hidden="false" customHeight="true" outlineLevel="0" collapsed="false">
      <c r="A1" s="34" t="s">
        <v>54</v>
      </c>
      <c r="B1" s="34" t="s">
        <v>55</v>
      </c>
    </row>
    <row r="2" customFormat="false" ht="15" hidden="false" customHeight="true" outlineLevel="0" collapsed="false">
      <c r="A2" s="1" t="s">
        <v>56</v>
      </c>
      <c r="B2" s="35" t="s">
        <v>57</v>
      </c>
    </row>
    <row r="3" customFormat="false" ht="15" hidden="false" customHeight="true" outlineLevel="0" collapsed="false">
      <c r="A3" s="1" t="s">
        <v>58</v>
      </c>
      <c r="B3" s="35" t="s">
        <v>59</v>
      </c>
    </row>
    <row r="4" customFormat="false" ht="15" hidden="false" customHeight="true" outlineLevel="0" collapsed="false">
      <c r="A4" s="1" t="s">
        <v>60</v>
      </c>
      <c r="B4" s="35" t="s">
        <v>61</v>
      </c>
    </row>
    <row r="5" customFormat="false" ht="15" hidden="false" customHeight="true" outlineLevel="0" collapsed="false">
      <c r="A5" s="1" t="s">
        <v>62</v>
      </c>
      <c r="B5" s="36" t="s">
        <v>63</v>
      </c>
    </row>
    <row r="6" customFormat="false" ht="15" hidden="false" customHeight="true" outlineLevel="0" collapsed="false">
      <c r="A6" s="1" t="s">
        <v>64</v>
      </c>
      <c r="B6" s="36" t="s">
        <v>65</v>
      </c>
    </row>
    <row r="7" customFormat="false" ht="15" hidden="false" customHeight="true" outlineLevel="0" collapsed="false">
      <c r="A7" s="1" t="s">
        <v>66</v>
      </c>
      <c r="B7" s="35" t="s">
        <v>67</v>
      </c>
    </row>
    <row r="8" customFormat="false" ht="15" hidden="false" customHeight="true" outlineLevel="0" collapsed="false">
      <c r="A8" s="1" t="s">
        <v>68</v>
      </c>
      <c r="B8" s="35" t="s">
        <v>69</v>
      </c>
    </row>
    <row r="9" customFormat="false" ht="15" hidden="false" customHeight="true" outlineLevel="0" collapsed="false">
      <c r="A9" s="1" t="s">
        <v>70</v>
      </c>
      <c r="B9" s="35" t="s">
        <v>71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2026-08-10T15:53:03Z</dcterms:created>
  <dc:creator>openpyxl</dc:creator>
  <dc:description/>
  <dc:language>en-US</dc:language>
  <cp:lastModifiedBy/>
  <dcterms:modified xsi:type="dcterms:W3CDTF">2026-08-10T15:55:04Z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